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tabRatio="741" activeTab="0"/>
  </bookViews>
  <sheets>
    <sheet name="Programme Specification 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<sst xmlns="http://schemas.openxmlformats.org/spreadsheetml/2006/main" count="115" uniqueCount="114">
  <si>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117069</t>
  </si>
  <si>
    <t>English academic writing</t>
  </si>
  <si>
    <t>English technical presentation</t>
  </si>
  <si>
    <t>66666</t>
  </si>
  <si>
    <t>English 1</t>
  </si>
  <si>
    <t>Physical Education 1</t>
  </si>
  <si>
    <t>Advanced Mathematics 1</t>
  </si>
  <si>
    <t>Basic Marketing</t>
  </si>
  <si>
    <t>General Physics</t>
  </si>
  <si>
    <t>Advanced Mathematics 2</t>
  </si>
  <si>
    <t>Probability Statistics</t>
  </si>
  <si>
    <t>English 2</t>
  </si>
  <si>
    <t>Physical Education 2</t>
  </si>
  <si>
    <t>Physical Education 3</t>
  </si>
  <si>
    <t>English 3</t>
  </si>
  <si>
    <t>English 4</t>
  </si>
  <si>
    <t>English 5</t>
  </si>
  <si>
    <t>Experiments in general physics</t>
  </si>
  <si>
    <t>General information</t>
  </si>
  <si>
    <t>Marxist-Leninist philosophy</t>
  </si>
  <si>
    <t>Ho Chi Minh’s Ideology</t>
  </si>
  <si>
    <t>Marxist-Leninist political economy</t>
  </si>
  <si>
    <t>The History of the Vietnamese Communist Party</t>
  </si>
  <si>
    <t>English 6</t>
  </si>
  <si>
    <t xml:space="preserve">General Law
</t>
  </si>
  <si>
    <t>Experiments in  General Chemistry</t>
  </si>
  <si>
    <t>Organic Chemistry</t>
  </si>
  <si>
    <t>Inorganic Chemistry</t>
  </si>
  <si>
    <t>Experiments in Inorganic chemistry</t>
  </si>
  <si>
    <t>Experiments in  Organic Chemistry</t>
  </si>
  <si>
    <t>General Chemistry</t>
  </si>
  <si>
    <t>General Practice</t>
  </si>
  <si>
    <t>Chemical laboratory Techniques</t>
  </si>
  <si>
    <t>Microbiology and  microbiological testing  method</t>
  </si>
  <si>
    <t xml:space="preserve">Methods of Food analysis technology </t>
  </si>
  <si>
    <t>Process and Technology Equipment 2</t>
  </si>
  <si>
    <t>Process and Technology Equipment 1</t>
  </si>
  <si>
    <t>Physical Chemistry</t>
  </si>
  <si>
    <t xml:space="preserve">Experiments in  Physical Chemistry </t>
  </si>
  <si>
    <t>Biochemistry</t>
  </si>
  <si>
    <t xml:space="preserve">Scientific research methodology </t>
  </si>
  <si>
    <t>Biochemistry practice</t>
  </si>
  <si>
    <t>Food processing technology</t>
  </si>
  <si>
    <t>Practical Of Microbiology</t>
  </si>
  <si>
    <t>Experiment of Food Analysis Technology</t>
  </si>
  <si>
    <t>Labor Safety</t>
  </si>
  <si>
    <t>Descriptive Geometry</t>
  </si>
  <si>
    <t>Quality Management</t>
  </si>
  <si>
    <t>Cleaner production technology</t>
  </si>
  <si>
    <t xml:space="preserve">Chemical Equipment Design and Calculation </t>
  </si>
  <si>
    <t>Technological Pratice</t>
  </si>
  <si>
    <t>Engineering and Processing Pratice</t>
  </si>
  <si>
    <t xml:space="preserve">Functional Food </t>
  </si>
  <si>
    <t>Human and Environment</t>
  </si>
  <si>
    <t>Water, Wastewater treatment engineering</t>
  </si>
  <si>
    <t>Specific Project 1</t>
  </si>
  <si>
    <t>Specific Project 2</t>
  </si>
  <si>
    <t>Experimental Design and Data Analysis</t>
  </si>
  <si>
    <t>Experiment of Fermentation Technology</t>
  </si>
  <si>
    <t>Fermentation Technology</t>
  </si>
  <si>
    <t>Sensory Evaluation and Food Quality Management</t>
  </si>
  <si>
    <t>Post-harvest technology</t>
  </si>
  <si>
    <t>Practical Sensory Evaluation</t>
  </si>
  <si>
    <t>Practical Dairy and Bakery Processing Technology</t>
  </si>
  <si>
    <r>
      <t>Practical Tea, Coffee, Vegetables and Fruits Processing Technology</t>
    </r>
    <r>
      <rPr>
        <b/>
        <sz val="13"/>
        <rFont val="Times New Roman"/>
        <family val="1"/>
      </rPr>
      <t xml:space="preserve"> </t>
    </r>
  </si>
  <si>
    <t>Meat and seafood processing and preservation</t>
  </si>
  <si>
    <t>Technology of oil and fat processing</t>
  </si>
  <si>
    <t>Dairy and Bakery Processing Technology</t>
  </si>
  <si>
    <t>Tea, Coffee, Vegetables and Fruits Processing Technology</t>
  </si>
  <si>
    <t xml:space="preserve">Technology of soft drinks and fruit juices </t>
  </si>
  <si>
    <t>Food Additives</t>
  </si>
  <si>
    <t>Food Safety Laws</t>
  </si>
  <si>
    <t xml:space="preserve">Food culture </t>
  </si>
  <si>
    <t>Nutrition and Food Safety</t>
  </si>
  <si>
    <t>Practice for edible oils and fats processing</t>
  </si>
  <si>
    <t>Experiment of soft drinks and fruit juices processing</t>
  </si>
  <si>
    <t>Graduation</t>
  </si>
  <si>
    <t>Business Administration for engineers</t>
  </si>
  <si>
    <t xml:space="preserve">Product Development </t>
  </si>
  <si>
    <t>Natural products technology</t>
  </si>
  <si>
    <t>Food packaging technology</t>
  </si>
  <si>
    <t>Scientific Socialism</t>
  </si>
  <si>
    <t>LAC HONG UNIVERSITY</t>
  </si>
  <si>
    <t>SOCIALIST REPUBLIC OF VIETNAM</t>
  </si>
  <si>
    <t>Independence - Freedom - Happiness</t>
  </si>
  <si>
    <t>UNDERGRADUATE PROGRAMME 2021 - 2025</t>
  </si>
  <si>
    <t>TOTAL NUMBERS OF SEMESTER 1</t>
  </si>
  <si>
    <t>TOTAL NUMBERS OF SEMESTER 2</t>
  </si>
  <si>
    <t>TOTAL NUMBERS OF SEMESTER 3</t>
  </si>
  <si>
    <t>TOTAL NUMBERS OF SEMESTER 4</t>
  </si>
  <si>
    <t>TOTAL NUMBERS OF SEMESTER 7</t>
  </si>
  <si>
    <t>TOTAL NUMBERS OF SEMESTER 6</t>
  </si>
  <si>
    <t>TOTAL NUMBERS OF SEMESTER 5</t>
  </si>
  <si>
    <t>Optional Course (2 of the 3)</t>
  </si>
  <si>
    <t>Optional Course (1 of the 3)</t>
  </si>
  <si>
    <t>Optional Course (3 of the 4)</t>
  </si>
  <si>
    <t>Optional Course 7.1 (6 of the 9)</t>
  </si>
  <si>
    <t>Optional Course 7.2 (3 of the 5)</t>
  </si>
  <si>
    <t>TOTAL NUMBERS OF SEMESTER 8</t>
  </si>
  <si>
    <t>TOTAL NUMBERS OF THE 
CURRICULUM</t>
  </si>
  <si>
    <t>Issued under decision No…...QĐ-DHLH dated…….20…. of the Rector 
of Lac Hong University</t>
  </si>
  <si>
    <t>MAJOR: FOOD TECHNOLOGY</t>
  </si>
  <si>
    <t>National Defense Education</t>
  </si>
  <si>
    <t>Course 
ID</t>
  </si>
  <si>
    <t xml:space="preserve">Course Title
</t>
  </si>
  <si>
    <t>No. of Credits</t>
  </si>
  <si>
    <t>Total 
No. 
of 
Credits</t>
  </si>
  <si>
    <t>Theory</t>
  </si>
  <si>
    <t>Practice</t>
  </si>
  <si>
    <t>Assignment</t>
  </si>
  <si>
    <t>No. of 
Periods</t>
  </si>
  <si>
    <t>No. of class periods</t>
  </si>
  <si>
    <t>No. of self-study periods</t>
  </si>
  <si>
    <t>Note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</si>
</sst>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_₫_-;\-* #,##0\ _₫_-;_-* &quot;-&quot;\ _₫_-;_-@_-"/>
    <numFmt numFmtId="170" formatCode="_-* #,##0.00\ _₫_-;\-* #,##0.00\ _₫_-;_-* &quot;-&quot;??\ _₫_-;_-@_-"/>
    <numFmt numFmtId="171" formatCode="_-* #,##0\ &quot;₫&quot;_-;\-* #,##0\ &quot;₫&quot;_-;_-* &quot;-&quot;\ &quot;₫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3"/>
      <color theme="1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2"/>
      <name val="VNI-Times"/>
      <family val="0"/>
    </font>
    <font>
      <u val="single"/>
      <sz val="11"/>
      <color indexed="12"/>
      <name val="Calibri"/>
      <family val="2"/>
    </font>
    <font>
      <sz val="13"/>
      <color indexed="9"/>
      <name val="Times New Roman"/>
      <family val="1"/>
    </font>
    <font>
      <u val="single"/>
      <sz val="11"/>
      <color indexed="20"/>
      <name val="Calibri"/>
      <family val="2"/>
    </font>
    <font>
      <b/>
      <sz val="13"/>
      <color indexed="9"/>
      <name val="Times New Roman"/>
      <family val="1"/>
    </font>
    <font>
      <b/>
      <sz val="13"/>
      <color indexed="56"/>
      <name val="Times New Roman"/>
      <family val="1"/>
    </font>
    <font>
      <sz val="13"/>
      <color indexed="10"/>
      <name val="Times New Roman"/>
      <family val="1"/>
    </font>
    <font>
      <sz val="18"/>
      <color indexed="56"/>
      <name val="Cambria"/>
      <family val="1"/>
    </font>
    <font>
      <i/>
      <sz val="13"/>
      <color indexed="23"/>
      <name val="Times New Roman"/>
      <family val="1"/>
    </font>
    <font>
      <b/>
      <sz val="15"/>
      <color indexed="56"/>
      <name val="Times New Roman"/>
      <family val="1"/>
    </font>
    <font>
      <b/>
      <sz val="11"/>
      <color indexed="56"/>
      <name val="Times New Roman"/>
      <family val="1"/>
    </font>
    <font>
      <sz val="13"/>
      <color indexed="62"/>
      <name val="Times New Roman"/>
      <family val="1"/>
    </font>
    <font>
      <sz val="13"/>
      <color indexed="17"/>
      <name val="Times New Roman"/>
      <family val="1"/>
    </font>
    <font>
      <b/>
      <sz val="13"/>
      <color indexed="63"/>
      <name val="Times New Roman"/>
      <family val="1"/>
    </font>
    <font>
      <b/>
      <sz val="13"/>
      <color indexed="52"/>
      <name val="Times New Roman"/>
      <family val="1"/>
    </font>
    <font>
      <sz val="13"/>
      <color indexed="52"/>
      <name val="Times New Roman"/>
      <family val="1"/>
    </font>
    <font>
      <sz val="13"/>
      <color indexed="20"/>
      <name val="Times New Roman"/>
      <family val="1"/>
    </font>
    <font>
      <sz val="13"/>
      <color indexed="6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3"/>
      <color theme="0"/>
      <name val="Times New Roman"/>
      <family val="1"/>
    </font>
    <font>
      <sz val="13"/>
      <color rgb="FF9C0006"/>
      <name val="Times New Roman"/>
      <family val="1"/>
    </font>
    <font>
      <b/>
      <sz val="13"/>
      <color rgb="FFFA7D00"/>
      <name val="Times New Roman"/>
      <family val="1"/>
    </font>
    <font>
      <b/>
      <sz val="13"/>
      <color theme="0"/>
      <name val="Times New Roman"/>
      <family val="1"/>
    </font>
    <font>
      <i/>
      <sz val="13"/>
      <color rgb="FF7F7F7F"/>
      <name val="Times New Roman"/>
      <family val="1"/>
    </font>
    <font>
      <u val="single"/>
      <sz val="11"/>
      <color rgb="FF800080"/>
      <name val="Calibri"/>
      <family val="2"/>
    </font>
    <font>
      <sz val="13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u val="single"/>
      <sz val="11"/>
      <color rgb="FF0000FF"/>
      <name val="Calibri"/>
      <family val="2"/>
    </font>
    <font>
      <sz val="13"/>
      <color rgb="FF3F3F76"/>
      <name val="Times New Roman"/>
      <family val="1"/>
    </font>
    <font>
      <sz val="13"/>
      <color rgb="FFFA7D00"/>
      <name val="Times New Roman"/>
      <family val="1"/>
    </font>
    <font>
      <sz val="13"/>
      <color rgb="FF9C6500"/>
      <name val="Times New Roman"/>
      <family val="1"/>
    </font>
    <font>
      <sz val="11"/>
      <color theme="1"/>
      <name val="Calibri"/>
      <family val="2"/>
    </font>
    <font>
      <b/>
      <sz val="13"/>
      <color rgb="FF3F3F3F"/>
      <name val="Times New Roman"/>
      <family val="1"/>
    </font>
    <font>
      <sz val="18"/>
      <color theme="3"/>
      <name val="Cambria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0070C0"/>
      <name val="Times New Roman"/>
      <family val="1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57" applyFont="1" applyFill="1" applyAlignment="1">
      <alignment vertical="center"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0" fontId="56" fillId="0" borderId="10" xfId="63" applyFont="1" applyFill="1" applyBorder="1" applyAlignment="1">
      <alignment horizontal="left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33" borderId="10" xfId="63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left" vertical="center" shrinkToFit="1"/>
      <protection/>
    </xf>
    <xf numFmtId="0" fontId="2" fillId="34" borderId="10" xfId="57" applyFont="1" applyFill="1" applyBorder="1" applyAlignment="1">
      <alignment horizontal="center" vertical="center" shrinkToFit="1"/>
      <protection/>
    </xf>
    <xf numFmtId="1" fontId="4" fillId="0" borderId="10" xfId="57" applyNumberFormat="1" applyFont="1" applyFill="1" applyBorder="1" applyAlignment="1">
      <alignment horizontal="center" vertical="center" shrinkToFit="1"/>
      <protection/>
    </xf>
    <xf numFmtId="1" fontId="4" fillId="33" borderId="10" xfId="57" applyNumberFormat="1" applyFont="1" applyFill="1" applyBorder="1" applyAlignment="1">
      <alignment horizontal="center" vertical="center" shrinkToFit="1"/>
      <protection/>
    </xf>
    <xf numFmtId="0" fontId="0" fillId="0" borderId="10" xfId="63" applyFont="1" applyFill="1" applyBorder="1" applyAlignment="1">
      <alignment horizontal="center" vertical="center" shrinkToFit="1"/>
      <protection/>
    </xf>
    <xf numFmtId="1" fontId="4" fillId="0" borderId="10" xfId="63" applyNumberFormat="1" applyFont="1" applyFill="1" applyBorder="1" applyAlignment="1">
      <alignment horizontal="center" vertical="center" shrinkToFit="1"/>
      <protection/>
    </xf>
    <xf numFmtId="0" fontId="4" fillId="34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2" fillId="0" borderId="10" xfId="64" applyFont="1" applyFill="1" applyBorder="1" applyAlignment="1">
      <alignment vertical="center" shrinkToFit="1"/>
      <protection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shrinkToFit="1"/>
    </xf>
    <xf numFmtId="0" fontId="2" fillId="34" borderId="10" xfId="63" applyFont="1" applyFill="1" applyBorder="1" applyAlignment="1">
      <alignment horizontal="center" vertical="center" shrinkToFit="1"/>
      <protection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57" applyNumberFormat="1" applyFont="1" applyFill="1" applyBorder="1" applyAlignment="1">
      <alignment horizontal="center" vertical="center" shrinkToFit="1"/>
      <protection/>
    </xf>
    <xf numFmtId="0" fontId="4" fillId="33" borderId="10" xfId="57" applyNumberFormat="1" applyFont="1" applyFill="1" applyBorder="1" applyAlignment="1">
      <alignment horizontal="center" vertical="center" shrinkToFit="1"/>
      <protection/>
    </xf>
    <xf numFmtId="1" fontId="55" fillId="0" borderId="10" xfId="64" applyNumberFormat="1" applyFont="1" applyFill="1" applyBorder="1" applyAlignment="1">
      <alignment vertical="center" shrinkToFit="1"/>
      <protection/>
    </xf>
    <xf numFmtId="1" fontId="2" fillId="34" borderId="10" xfId="57" applyNumberFormat="1" applyFont="1" applyFill="1" applyBorder="1" applyAlignment="1">
      <alignment horizontal="center" vertical="center" shrinkToFit="1"/>
      <protection/>
    </xf>
    <xf numFmtId="1" fontId="2" fillId="0" borderId="10" xfId="64" applyNumberFormat="1" applyFont="1" applyFill="1" applyBorder="1" applyAlignment="1">
      <alignment vertical="center" shrinkToFit="1"/>
      <protection/>
    </xf>
    <xf numFmtId="0" fontId="8" fillId="0" borderId="10" xfId="63" applyFont="1" applyFill="1" applyBorder="1" applyAlignment="1">
      <alignment horizontal="center" vertical="center" shrinkToFit="1"/>
      <protection/>
    </xf>
    <xf numFmtId="49" fontId="4" fillId="0" borderId="10" xfId="57" applyNumberFormat="1" applyFont="1" applyFill="1" applyBorder="1" applyAlignment="1">
      <alignment horizontal="center" vertical="center" shrinkToFit="1"/>
      <protection/>
    </xf>
    <xf numFmtId="0" fontId="4" fillId="0" borderId="10" xfId="57" applyFont="1" applyFill="1" applyBorder="1" applyAlignment="1">
      <alignment horizontal="center" vertical="center" shrinkToFit="1"/>
      <protection/>
    </xf>
    <xf numFmtId="0" fontId="4" fillId="0" borderId="0" xfId="62" applyFont="1" applyFill="1">
      <alignment/>
      <protection/>
    </xf>
    <xf numFmtId="0" fontId="4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Alignment="1">
      <alignment vertical="center"/>
      <protection/>
    </xf>
    <xf numFmtId="0" fontId="2" fillId="0" borderId="0" xfId="64" applyFont="1" applyFill="1" applyAlignment="1">
      <alignment shrinkToFit="1"/>
      <protection/>
    </xf>
    <xf numFmtId="0" fontId="12" fillId="0" borderId="0" xfId="62" applyFont="1" applyFill="1" applyAlignment="1">
      <alignment vertical="center" shrinkToFit="1"/>
      <protection/>
    </xf>
    <xf numFmtId="0" fontId="2" fillId="0" borderId="0" xfId="62" applyFont="1" applyFill="1" applyAlignment="1">
      <alignment horizontal="center" vertical="center" shrinkToFit="1"/>
      <protection/>
    </xf>
    <xf numFmtId="0" fontId="13" fillId="0" borderId="0" xfId="62" applyFont="1" applyFill="1" applyAlignment="1">
      <alignment horizontal="center" vertical="center" shrinkToFit="1"/>
      <protection/>
    </xf>
    <xf numFmtId="0" fontId="3" fillId="35" borderId="10" xfId="57" applyFont="1" applyFill="1" applyBorder="1" applyAlignment="1">
      <alignment horizontal="center" vertical="center" shrinkToFit="1"/>
      <protection/>
    </xf>
    <xf numFmtId="0" fontId="4" fillId="0" borderId="10" xfId="64" applyFont="1" applyFill="1" applyBorder="1" applyAlignment="1">
      <alignment horizontal="center" vertical="center" shrinkToFit="1"/>
      <protection/>
    </xf>
    <xf numFmtId="0" fontId="0" fillId="0" borderId="10" xfId="57" applyFont="1" applyFill="1" applyBorder="1" applyAlignment="1">
      <alignment horizontal="center" vertical="center" shrinkToFit="1"/>
      <protection/>
    </xf>
    <xf numFmtId="0" fontId="0" fillId="0" borderId="10" xfId="64" applyFont="1" applyFill="1" applyBorder="1" applyAlignment="1">
      <alignment horizontal="center" vertical="center" shrinkToFit="1"/>
      <protection/>
    </xf>
    <xf numFmtId="0" fontId="57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34" borderId="10" xfId="63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/>
      <protection/>
    </xf>
    <xf numFmtId="0" fontId="14" fillId="0" borderId="0" xfId="62" applyFont="1" applyFill="1" applyAlignment="1">
      <alignment/>
      <protection/>
    </xf>
    <xf numFmtId="0" fontId="2" fillId="0" borderId="0" xfId="57" applyFont="1" applyFill="1" applyBorder="1" applyAlignment="1">
      <alignment vertical="top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2" fillId="0" borderId="0" xfId="57" applyFont="1" applyFill="1" applyAlignment="1">
      <alignment vertical="center"/>
      <protection/>
    </xf>
    <xf numFmtId="0" fontId="6" fillId="34" borderId="10" xfId="57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7" fillId="0" borderId="0" xfId="57" applyFont="1" applyFill="1" applyBorder="1" applyAlignment="1" quotePrefix="1">
      <alignment vertical="center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62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9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34" borderId="10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Border="1" applyAlignment="1">
      <alignment/>
    </xf>
    <xf numFmtId="0" fontId="0" fillId="0" borderId="10" xfId="63" applyFont="1" applyFill="1" applyBorder="1" applyAlignment="1">
      <alignment vertical="center" wrapText="1" shrinkToFit="1"/>
      <protection/>
    </xf>
    <xf numFmtId="0" fontId="7" fillId="0" borderId="10" xfId="0" applyFont="1" applyFill="1" applyBorder="1" applyAlignment="1">
      <alignment/>
    </xf>
    <xf numFmtId="0" fontId="60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60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vertical="center" shrinkToFit="1"/>
    </xf>
    <xf numFmtId="0" fontId="60" fillId="0" borderId="13" xfId="0" applyFont="1" applyBorder="1" applyAlignment="1">
      <alignment horizontal="left"/>
    </xf>
    <xf numFmtId="0" fontId="3" fillId="35" borderId="10" xfId="57" applyFont="1" applyFill="1" applyBorder="1" applyAlignment="1">
      <alignment horizontal="center" vertical="center" wrapText="1" shrinkToFit="1"/>
      <protection/>
    </xf>
    <xf numFmtId="0" fontId="2" fillId="35" borderId="10" xfId="57" applyFont="1" applyFill="1" applyBorder="1" applyAlignment="1">
      <alignment horizontal="center" vertical="center" shrinkToFit="1"/>
      <protection/>
    </xf>
    <xf numFmtId="0" fontId="2" fillId="0" borderId="0" xfId="62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top"/>
      <protection/>
    </xf>
    <xf numFmtId="0" fontId="2" fillId="0" borderId="0" xfId="57" applyFont="1" applyFill="1" applyAlignment="1">
      <alignment horizontal="center" vertical="center"/>
      <protection/>
    </xf>
    <xf numFmtId="0" fontId="2" fillId="35" borderId="10" xfId="57" applyFont="1" applyFill="1" applyBorder="1" applyAlignment="1">
      <alignment horizontal="center" vertical="center" wrapText="1" shrinkToFit="1"/>
      <protection/>
    </xf>
    <xf numFmtId="0" fontId="4" fillId="35" borderId="10" xfId="57" applyFont="1" applyFill="1" applyBorder="1" applyAlignment="1">
      <alignment horizontal="center" shrinkToFit="1"/>
      <protection/>
    </xf>
    <xf numFmtId="0" fontId="4" fillId="35" borderId="10" xfId="57" applyFont="1" applyFill="1" applyBorder="1" applyAlignment="1">
      <alignment horizontal="center"/>
      <protection/>
    </xf>
    <xf numFmtId="0" fontId="3" fillId="35" borderId="14" xfId="57" applyFont="1" applyFill="1" applyBorder="1" applyAlignment="1">
      <alignment horizontal="center" vertical="center" wrapText="1"/>
      <protection/>
    </xf>
    <xf numFmtId="0" fontId="3" fillId="35" borderId="15" xfId="57" applyFont="1" applyFill="1" applyBorder="1" applyAlignment="1">
      <alignment horizontal="center" vertical="center"/>
      <protection/>
    </xf>
    <xf numFmtId="0" fontId="3" fillId="35" borderId="10" xfId="57" applyFont="1" applyFill="1" applyBorder="1" applyAlignment="1">
      <alignment horizontal="center" vertical="center" wrapText="1"/>
      <protection/>
    </xf>
    <xf numFmtId="0" fontId="3" fillId="35" borderId="10" xfId="57" applyFont="1" applyFill="1" applyBorder="1" applyAlignment="1">
      <alignment/>
      <protection/>
    </xf>
    <xf numFmtId="0" fontId="61" fillId="35" borderId="10" xfId="0" applyFont="1" applyFill="1" applyBorder="1" applyAlignment="1">
      <alignment horizontal="center" vertical="center"/>
    </xf>
    <xf numFmtId="0" fontId="2" fillId="34" borderId="10" xfId="57" applyFont="1" applyFill="1" applyBorder="1" applyAlignment="1">
      <alignment horizontal="center" vertical="center" shrinkToFit="1"/>
      <protection/>
    </xf>
    <xf numFmtId="0" fontId="2" fillId="0" borderId="16" xfId="64" applyFont="1" applyFill="1" applyBorder="1" applyAlignment="1">
      <alignment horizontal="left" vertical="center" shrinkToFit="1"/>
      <protection/>
    </xf>
    <xf numFmtId="0" fontId="2" fillId="0" borderId="17" xfId="64" applyFont="1" applyFill="1" applyBorder="1" applyAlignment="1">
      <alignment horizontal="left" vertical="center" shrinkToFit="1"/>
      <protection/>
    </xf>
    <xf numFmtId="0" fontId="2" fillId="0" borderId="16" xfId="64" applyFont="1" applyFill="1" applyBorder="1" applyAlignment="1">
      <alignment vertical="center" shrinkToFit="1"/>
      <protection/>
    </xf>
    <xf numFmtId="0" fontId="2" fillId="0" borderId="18" xfId="64" applyFont="1" applyFill="1" applyBorder="1" applyAlignment="1">
      <alignment vertical="center" shrinkToFit="1"/>
      <protection/>
    </xf>
    <xf numFmtId="0" fontId="12" fillId="0" borderId="0" xfId="57" applyFont="1" applyFill="1" applyBorder="1" applyAlignment="1">
      <alignment horizontal="center" vertical="top" shrinkToFit="1"/>
      <protection/>
    </xf>
    <xf numFmtId="0" fontId="13" fillId="0" borderId="0" xfId="57" applyFont="1" applyFill="1" applyBorder="1" applyAlignment="1">
      <alignment horizontal="center" vertical="top" wrapText="1" shrinkToFit="1"/>
      <protection/>
    </xf>
    <xf numFmtId="0" fontId="3" fillId="35" borderId="10" xfId="57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 horizontal="center" shrinkToFit="1"/>
      <protection/>
    </xf>
    <xf numFmtId="0" fontId="11" fillId="0" borderId="0" xfId="57" applyFont="1" applyFill="1" applyAlignment="1">
      <alignment horizontal="center" vertical="top"/>
      <protection/>
    </xf>
    <xf numFmtId="0" fontId="12" fillId="0" borderId="0" xfId="62" applyFont="1" applyFill="1" applyAlignment="1">
      <alignment horizontal="center" vertical="center" shrinkToFit="1"/>
      <protection/>
    </xf>
    <xf numFmtId="0" fontId="13" fillId="0" borderId="0" xfId="62" applyFont="1" applyFill="1" applyAlignment="1">
      <alignment horizontal="center" vertical="center" shrinkToFit="1"/>
      <protection/>
    </xf>
    <xf numFmtId="0" fontId="12" fillId="0" borderId="0" xfId="0" applyFont="1" applyFill="1" applyAlignment="1">
      <alignment horizontal="center" shrinkToFit="1"/>
    </xf>
    <xf numFmtId="0" fontId="2" fillId="34" borderId="10" xfId="57" applyFont="1" applyFill="1" applyBorder="1" applyAlignment="1">
      <alignment horizontal="center" vertical="center" wrapText="1" shrinkToFit="1"/>
      <protection/>
    </xf>
    <xf numFmtId="0" fontId="0" fillId="0" borderId="0" xfId="0" applyFont="1" applyFill="1" applyAlignment="1">
      <alignment horizontal="center"/>
    </xf>
    <xf numFmtId="0" fontId="2" fillId="35" borderId="10" xfId="57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horizontal="center" wrapText="1" shrinkToFi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3" xfId="61"/>
    <cellStyle name="Normal 3" xfId="62"/>
    <cellStyle name="Normal_CTDT_KHÃ“A_2010-2015_HÃ“A" xfId="63"/>
    <cellStyle name="Normal_KHHT DCN-CDT ( DH-2003) CO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M20" sqref="M20"/>
    </sheetView>
  </sheetViews>
  <sheetFormatPr defaultColWidth="8.88671875" defaultRowHeight="18" customHeight="1"/>
  <cols>
    <col min="1" max="1" width="7.77734375" style="58" customWidth="1"/>
    <col min="2" max="2" width="26.4453125" style="72" customWidth="1"/>
    <col min="3" max="3" width="7.99609375" style="58" customWidth="1"/>
    <col min="4" max="5" width="6.99609375" style="58" customWidth="1"/>
    <col min="6" max="6" width="9.6640625" style="58" customWidth="1"/>
    <col min="7" max="9" width="6.99609375" style="58" customWidth="1"/>
    <col min="10" max="10" width="11.21484375" style="58" customWidth="1"/>
    <col min="11" max="11" width="7.21484375" style="58" customWidth="1"/>
    <col min="12" max="16384" width="8.88671875" style="58" customWidth="1"/>
  </cols>
  <sheetData>
    <row r="1" spans="1:10" s="59" customFormat="1" ht="18.75" customHeight="1">
      <c r="A1" s="103" t="s">
        <v>82</v>
      </c>
      <c r="B1" s="103"/>
      <c r="C1" s="58"/>
      <c r="D1" s="33"/>
      <c r="E1" s="111" t="s">
        <v>83</v>
      </c>
      <c r="F1" s="103"/>
      <c r="G1" s="103"/>
      <c r="H1" s="103"/>
      <c r="I1" s="103"/>
      <c r="J1" s="103"/>
    </row>
    <row r="2" spans="1:10" s="59" customFormat="1" ht="18.75" customHeight="1">
      <c r="A2" s="104"/>
      <c r="B2" s="104"/>
      <c r="C2" s="58"/>
      <c r="D2" s="34"/>
      <c r="E2" s="105" t="s">
        <v>84</v>
      </c>
      <c r="F2" s="105"/>
      <c r="G2" s="105"/>
      <c r="H2" s="105"/>
      <c r="I2" s="105"/>
      <c r="J2" s="105"/>
    </row>
    <row r="3" spans="1:10" s="59" customFormat="1" ht="12.75" customHeight="1">
      <c r="A3" s="35"/>
      <c r="B3" s="35"/>
      <c r="C3" s="106"/>
      <c r="D3" s="106"/>
      <c r="E3" s="106"/>
      <c r="F3" s="106"/>
      <c r="G3" s="36"/>
      <c r="H3" s="36"/>
      <c r="I3" s="60"/>
      <c r="J3" s="58"/>
    </row>
    <row r="4" spans="1:10" s="59" customFormat="1" ht="18.75" customHeight="1">
      <c r="A4" s="107" t="s">
        <v>85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s="59" customFormat="1" ht="22.5" customHeight="1">
      <c r="A5" s="100" t="s">
        <v>101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39.75" customHeight="1">
      <c r="A6" s="101" t="s">
        <v>100</v>
      </c>
      <c r="B6" s="101"/>
      <c r="C6" s="101"/>
      <c r="D6" s="101"/>
      <c r="E6" s="101"/>
      <c r="F6" s="101"/>
      <c r="G6" s="101"/>
      <c r="H6" s="101"/>
      <c r="I6" s="101"/>
      <c r="J6" s="101"/>
    </row>
    <row r="7" spans="1:14" ht="20.25" customHeight="1">
      <c r="A7" s="87" t="s">
        <v>103</v>
      </c>
      <c r="B7" s="110" t="s">
        <v>104</v>
      </c>
      <c r="C7" s="102" t="s">
        <v>105</v>
      </c>
      <c r="D7" s="102"/>
      <c r="E7" s="102"/>
      <c r="F7" s="102"/>
      <c r="G7" s="90" t="s">
        <v>111</v>
      </c>
      <c r="H7" s="90" t="s">
        <v>112</v>
      </c>
      <c r="I7" s="92" t="s">
        <v>110</v>
      </c>
      <c r="J7" s="94" t="s">
        <v>113</v>
      </c>
      <c r="K7" s="41"/>
      <c r="L7" s="41"/>
      <c r="M7" s="41"/>
      <c r="N7" s="41"/>
    </row>
    <row r="8" spans="1:11" ht="61.5" customHeight="1">
      <c r="A8" s="88"/>
      <c r="B8" s="89"/>
      <c r="C8" s="82" t="s">
        <v>106</v>
      </c>
      <c r="D8" s="37" t="s">
        <v>107</v>
      </c>
      <c r="E8" s="37" t="s">
        <v>108</v>
      </c>
      <c r="F8" s="83" t="s">
        <v>109</v>
      </c>
      <c r="G8" s="91"/>
      <c r="H8" s="91"/>
      <c r="I8" s="93"/>
      <c r="J8" s="94"/>
      <c r="K8" s="61"/>
    </row>
    <row r="9" spans="1:10" s="64" customFormat="1" ht="20.25" customHeight="1">
      <c r="A9" s="3"/>
      <c r="B9" s="79" t="s">
        <v>102</v>
      </c>
      <c r="C9" s="3">
        <f>D9+E9+F9</f>
        <v>0</v>
      </c>
      <c r="D9" s="3">
        <v>0</v>
      </c>
      <c r="E9" s="3">
        <v>0</v>
      </c>
      <c r="F9" s="3">
        <v>0</v>
      </c>
      <c r="G9" s="3">
        <v>0</v>
      </c>
      <c r="H9" s="9">
        <v>0</v>
      </c>
      <c r="I9" s="3">
        <v>165</v>
      </c>
      <c r="J9" s="63"/>
    </row>
    <row r="10" spans="1:10" s="64" customFormat="1" ht="18" customHeight="1">
      <c r="A10" s="3">
        <v>102002</v>
      </c>
      <c r="B10" s="62" t="s">
        <v>5</v>
      </c>
      <c r="C10" s="3">
        <v>0</v>
      </c>
      <c r="D10" s="3">
        <v>0</v>
      </c>
      <c r="E10" s="3">
        <v>0</v>
      </c>
      <c r="F10" s="3">
        <v>0</v>
      </c>
      <c r="G10" s="3">
        <v>15</v>
      </c>
      <c r="H10" s="27">
        <v>15</v>
      </c>
      <c r="I10" s="3">
        <v>30</v>
      </c>
      <c r="J10" s="63"/>
    </row>
    <row r="11" spans="1:10" s="64" customFormat="1" ht="18" customHeight="1">
      <c r="A11" s="3">
        <v>102008</v>
      </c>
      <c r="B11" s="65" t="s">
        <v>8</v>
      </c>
      <c r="C11" s="3">
        <f>D11+E11+F11</f>
        <v>3</v>
      </c>
      <c r="D11" s="3">
        <v>3</v>
      </c>
      <c r="E11" s="3">
        <v>0</v>
      </c>
      <c r="F11" s="3">
        <v>0</v>
      </c>
      <c r="G11" s="3">
        <v>30</v>
      </c>
      <c r="H11" s="38">
        <v>15</v>
      </c>
      <c r="I11" s="3">
        <f aca="true" t="shared" si="0" ref="I11:I18">D11*15+E11*45+F11*30</f>
        <v>45</v>
      </c>
      <c r="J11" s="63"/>
    </row>
    <row r="12" spans="1:10" s="64" customFormat="1" ht="18" customHeight="1">
      <c r="A12" s="3">
        <v>102025</v>
      </c>
      <c r="B12" s="66" t="s">
        <v>6</v>
      </c>
      <c r="C12" s="3">
        <f>D12+E12+F12</f>
        <v>2</v>
      </c>
      <c r="D12" s="3">
        <v>1</v>
      </c>
      <c r="E12" s="3">
        <v>0</v>
      </c>
      <c r="F12" s="3">
        <v>1</v>
      </c>
      <c r="G12" s="3">
        <f aca="true" t="shared" si="1" ref="G12:G18">I12-H12</f>
        <v>45</v>
      </c>
      <c r="H12" s="27">
        <v>0</v>
      </c>
      <c r="I12" s="3">
        <f t="shared" si="0"/>
        <v>45</v>
      </c>
      <c r="J12" s="63"/>
    </row>
    <row r="13" spans="1:10" s="64" customFormat="1" ht="16.5">
      <c r="A13" s="6">
        <v>102081</v>
      </c>
      <c r="B13" s="4" t="s">
        <v>4</v>
      </c>
      <c r="C13" s="3">
        <v>2</v>
      </c>
      <c r="D13" s="3">
        <v>2</v>
      </c>
      <c r="E13" s="3">
        <v>0</v>
      </c>
      <c r="F13" s="3">
        <v>0</v>
      </c>
      <c r="G13" s="3">
        <v>30</v>
      </c>
      <c r="H13" s="27">
        <v>0</v>
      </c>
      <c r="I13" s="3">
        <f t="shared" si="0"/>
        <v>30</v>
      </c>
      <c r="J13" s="75"/>
    </row>
    <row r="14" spans="1:10" s="64" customFormat="1" ht="18" customHeight="1">
      <c r="A14" s="3">
        <v>120054</v>
      </c>
      <c r="B14" s="55" t="s">
        <v>30</v>
      </c>
      <c r="C14" s="3">
        <f>D14+E14+F14</f>
        <v>3</v>
      </c>
      <c r="D14" s="3">
        <v>3</v>
      </c>
      <c r="E14" s="3">
        <v>0</v>
      </c>
      <c r="F14" s="3">
        <v>0</v>
      </c>
      <c r="G14" s="3">
        <f t="shared" si="1"/>
        <v>30</v>
      </c>
      <c r="H14" s="27">
        <v>15</v>
      </c>
      <c r="I14" s="3">
        <f t="shared" si="0"/>
        <v>45</v>
      </c>
      <c r="J14" s="63"/>
    </row>
    <row r="15" spans="1:10" s="64" customFormat="1" ht="18" customHeight="1">
      <c r="A15" s="3">
        <v>117009</v>
      </c>
      <c r="B15" s="54" t="s">
        <v>31</v>
      </c>
      <c r="C15" s="3">
        <f>D15+E15+F15</f>
        <v>1</v>
      </c>
      <c r="D15" s="3">
        <v>0</v>
      </c>
      <c r="E15" s="3">
        <v>1</v>
      </c>
      <c r="F15" s="3">
        <v>0</v>
      </c>
      <c r="G15" s="3">
        <f t="shared" si="1"/>
        <v>45</v>
      </c>
      <c r="H15" s="27">
        <v>0</v>
      </c>
      <c r="I15" s="3">
        <f t="shared" si="0"/>
        <v>45</v>
      </c>
      <c r="J15" s="63"/>
    </row>
    <row r="16" spans="1:10" s="64" customFormat="1" ht="18" customHeight="1">
      <c r="A16" s="3">
        <v>117043</v>
      </c>
      <c r="B16" s="67" t="s">
        <v>7</v>
      </c>
      <c r="C16" s="3">
        <f>D16+E16+F16</f>
        <v>2</v>
      </c>
      <c r="D16" s="3">
        <v>2</v>
      </c>
      <c r="E16" s="3">
        <v>0</v>
      </c>
      <c r="F16" s="3">
        <v>0</v>
      </c>
      <c r="G16" s="3">
        <f t="shared" si="1"/>
        <v>30</v>
      </c>
      <c r="H16" s="27">
        <v>0</v>
      </c>
      <c r="I16" s="3">
        <f t="shared" si="0"/>
        <v>30</v>
      </c>
      <c r="J16" s="63"/>
    </row>
    <row r="17" spans="1:10" s="64" customFormat="1" ht="18" customHeight="1">
      <c r="A17" s="3">
        <v>117010</v>
      </c>
      <c r="B17" s="76" t="s">
        <v>32</v>
      </c>
      <c r="C17" s="3">
        <f>D17+E17+F17</f>
        <v>1</v>
      </c>
      <c r="D17" s="3">
        <v>0</v>
      </c>
      <c r="E17" s="3">
        <v>1</v>
      </c>
      <c r="F17" s="3">
        <v>0</v>
      </c>
      <c r="G17" s="3">
        <f t="shared" si="1"/>
        <v>45</v>
      </c>
      <c r="H17" s="27">
        <v>0</v>
      </c>
      <c r="I17" s="3">
        <f t="shared" si="0"/>
        <v>45</v>
      </c>
      <c r="J17" s="63"/>
    </row>
    <row r="18" spans="1:10" s="64" customFormat="1" ht="18" customHeight="1">
      <c r="A18" s="3">
        <v>117001</v>
      </c>
      <c r="B18" s="76" t="s">
        <v>25</v>
      </c>
      <c r="C18" s="3">
        <f>D18+E18+F18</f>
        <v>1</v>
      </c>
      <c r="D18" s="3">
        <v>0</v>
      </c>
      <c r="E18" s="3">
        <v>1</v>
      </c>
      <c r="F18" s="3">
        <v>0</v>
      </c>
      <c r="G18" s="3">
        <f t="shared" si="1"/>
        <v>45</v>
      </c>
      <c r="H18" s="38">
        <v>0</v>
      </c>
      <c r="I18" s="3">
        <f t="shared" si="0"/>
        <v>45</v>
      </c>
      <c r="J18" s="63"/>
    </row>
    <row r="19" spans="1:10" s="64" customFormat="1" ht="18" customHeight="1">
      <c r="A19" s="95" t="s">
        <v>86</v>
      </c>
      <c r="B19" s="95"/>
      <c r="C19" s="8">
        <f aca="true" t="shared" si="2" ref="C19:I19">SUM(C11:C18)</f>
        <v>15</v>
      </c>
      <c r="D19" s="8">
        <f t="shared" si="2"/>
        <v>11</v>
      </c>
      <c r="E19" s="8">
        <f t="shared" si="2"/>
        <v>3</v>
      </c>
      <c r="F19" s="8">
        <f t="shared" si="2"/>
        <v>1</v>
      </c>
      <c r="G19" s="8">
        <f t="shared" si="2"/>
        <v>300</v>
      </c>
      <c r="H19" s="8">
        <f t="shared" si="2"/>
        <v>30</v>
      </c>
      <c r="I19" s="8">
        <f t="shared" si="2"/>
        <v>330</v>
      </c>
      <c r="J19" s="68"/>
    </row>
    <row r="20" spans="1:10" s="64" customFormat="1" ht="18" customHeight="1">
      <c r="A20" s="9">
        <v>102003</v>
      </c>
      <c r="B20" s="62" t="s">
        <v>12</v>
      </c>
      <c r="C20" s="3">
        <v>0</v>
      </c>
      <c r="D20" s="3">
        <v>0</v>
      </c>
      <c r="E20" s="3">
        <v>0</v>
      </c>
      <c r="F20" s="3">
        <v>0</v>
      </c>
      <c r="G20" s="3">
        <v>15</v>
      </c>
      <c r="H20" s="27">
        <v>15</v>
      </c>
      <c r="I20" s="3">
        <v>30</v>
      </c>
      <c r="J20" s="63"/>
    </row>
    <row r="21" spans="1:10" s="64" customFormat="1" ht="18" customHeight="1">
      <c r="A21" s="9">
        <v>102011</v>
      </c>
      <c r="B21" s="77" t="s">
        <v>17</v>
      </c>
      <c r="C21" s="3">
        <f>D21+E21+F21</f>
        <v>1</v>
      </c>
      <c r="D21" s="3">
        <v>0</v>
      </c>
      <c r="E21" s="3">
        <v>1</v>
      </c>
      <c r="F21" s="3">
        <v>0</v>
      </c>
      <c r="G21" s="3">
        <f>I21-H21</f>
        <v>45</v>
      </c>
      <c r="H21" s="38">
        <v>0</v>
      </c>
      <c r="I21" s="3">
        <f aca="true" t="shared" si="3" ref="I21:I29">F21*30+E21*45+D21*15</f>
        <v>45</v>
      </c>
      <c r="J21" s="63"/>
    </row>
    <row r="22" spans="1:10" s="64" customFormat="1" ht="18" customHeight="1">
      <c r="A22" s="9">
        <v>102014</v>
      </c>
      <c r="B22" s="69" t="s">
        <v>18</v>
      </c>
      <c r="C22" s="3">
        <f>D22+E22+F22</f>
        <v>3</v>
      </c>
      <c r="D22" s="3">
        <v>2</v>
      </c>
      <c r="E22" s="3">
        <v>1</v>
      </c>
      <c r="F22" s="3">
        <v>0</v>
      </c>
      <c r="G22" s="3">
        <f>I22-H22</f>
        <v>60</v>
      </c>
      <c r="H22" s="38">
        <v>15</v>
      </c>
      <c r="I22" s="3">
        <f t="shared" si="3"/>
        <v>75</v>
      </c>
      <c r="J22" s="63"/>
    </row>
    <row r="23" spans="1:10" s="64" customFormat="1" ht="18" customHeight="1">
      <c r="A23" s="9">
        <v>102062</v>
      </c>
      <c r="B23" s="66" t="s">
        <v>9</v>
      </c>
      <c r="C23" s="3">
        <f>D23+E23+F23</f>
        <v>2</v>
      </c>
      <c r="D23" s="3">
        <v>1</v>
      </c>
      <c r="E23" s="3">
        <v>0</v>
      </c>
      <c r="F23" s="3">
        <v>1</v>
      </c>
      <c r="G23" s="3">
        <f>I23-H23</f>
        <v>45</v>
      </c>
      <c r="H23" s="27">
        <v>0</v>
      </c>
      <c r="I23" s="3">
        <f t="shared" si="3"/>
        <v>45</v>
      </c>
      <c r="J23" s="63"/>
    </row>
    <row r="24" spans="1:10" s="64" customFormat="1" ht="18" customHeight="1">
      <c r="A24" s="9">
        <v>102034</v>
      </c>
      <c r="B24" s="66" t="s">
        <v>10</v>
      </c>
      <c r="C24" s="3">
        <f>D24+E24+F24</f>
        <v>2</v>
      </c>
      <c r="D24" s="3">
        <v>1</v>
      </c>
      <c r="E24" s="3">
        <v>0</v>
      </c>
      <c r="F24" s="3">
        <v>1</v>
      </c>
      <c r="G24" s="3">
        <f>I24-H24</f>
        <v>30</v>
      </c>
      <c r="H24" s="38">
        <v>15</v>
      </c>
      <c r="I24" s="3">
        <f t="shared" si="3"/>
        <v>45</v>
      </c>
      <c r="J24" s="63"/>
    </row>
    <row r="25" spans="1:10" s="64" customFormat="1" ht="16.5">
      <c r="A25" s="10">
        <v>102082</v>
      </c>
      <c r="B25" s="4" t="s">
        <v>11</v>
      </c>
      <c r="C25" s="3">
        <v>2</v>
      </c>
      <c r="D25" s="3">
        <v>1</v>
      </c>
      <c r="E25" s="3">
        <v>0</v>
      </c>
      <c r="F25" s="3">
        <v>1</v>
      </c>
      <c r="G25" s="3">
        <v>45</v>
      </c>
      <c r="H25" s="38">
        <v>0</v>
      </c>
      <c r="I25" s="3">
        <f t="shared" si="3"/>
        <v>45</v>
      </c>
      <c r="J25" s="75"/>
    </row>
    <row r="26" spans="1:10" s="64" customFormat="1" ht="18" customHeight="1">
      <c r="A26" s="3">
        <v>117007</v>
      </c>
      <c r="B26" s="55" t="s">
        <v>27</v>
      </c>
      <c r="C26" s="3">
        <f>D26+E26+F26</f>
        <v>3</v>
      </c>
      <c r="D26" s="3">
        <v>3</v>
      </c>
      <c r="E26" s="3">
        <v>0</v>
      </c>
      <c r="F26" s="3">
        <v>0</v>
      </c>
      <c r="G26" s="3">
        <v>30</v>
      </c>
      <c r="H26" s="27">
        <v>15</v>
      </c>
      <c r="I26" s="3">
        <f t="shared" si="3"/>
        <v>45</v>
      </c>
      <c r="J26" s="5"/>
    </row>
    <row r="27" spans="1:10" s="1" customFormat="1" ht="18" customHeight="1">
      <c r="A27" s="3">
        <v>117002</v>
      </c>
      <c r="B27" s="55" t="s">
        <v>26</v>
      </c>
      <c r="C27" s="3">
        <f>D27+E27+F27</f>
        <v>3</v>
      </c>
      <c r="D27" s="11">
        <v>3</v>
      </c>
      <c r="E27" s="11">
        <v>0</v>
      </c>
      <c r="F27" s="11">
        <v>0</v>
      </c>
      <c r="G27" s="11">
        <f>I27-H27</f>
        <v>45</v>
      </c>
      <c r="H27" s="39">
        <v>0</v>
      </c>
      <c r="I27" s="11">
        <f t="shared" si="3"/>
        <v>45</v>
      </c>
      <c r="J27" s="63"/>
    </row>
    <row r="28" spans="1:10" s="64" customFormat="1" ht="32.25" customHeight="1">
      <c r="A28" s="3">
        <v>117057</v>
      </c>
      <c r="B28" s="55" t="s">
        <v>28</v>
      </c>
      <c r="C28" s="3">
        <f>D28+E28+F28</f>
        <v>1</v>
      </c>
      <c r="D28" s="3">
        <v>0</v>
      </c>
      <c r="E28" s="3">
        <v>1</v>
      </c>
      <c r="F28" s="3">
        <v>0</v>
      </c>
      <c r="G28" s="3">
        <f>I28-H28</f>
        <v>45</v>
      </c>
      <c r="H28" s="3">
        <v>0</v>
      </c>
      <c r="I28" s="3">
        <f t="shared" si="3"/>
        <v>45</v>
      </c>
      <c r="J28" s="63"/>
    </row>
    <row r="29" spans="1:10" s="64" customFormat="1" ht="18" customHeight="1">
      <c r="A29" s="3">
        <v>117055</v>
      </c>
      <c r="B29" s="78" t="s">
        <v>29</v>
      </c>
      <c r="C29" s="3">
        <f>D29+E29+F29</f>
        <v>1</v>
      </c>
      <c r="D29" s="3">
        <v>0</v>
      </c>
      <c r="E29" s="3">
        <v>1</v>
      </c>
      <c r="F29" s="3">
        <v>0</v>
      </c>
      <c r="G29" s="3">
        <f>I29-H29</f>
        <v>45</v>
      </c>
      <c r="H29" s="3">
        <v>0</v>
      </c>
      <c r="I29" s="3">
        <f t="shared" si="3"/>
        <v>45</v>
      </c>
      <c r="J29" s="5"/>
    </row>
    <row r="30" spans="1:10" s="1" customFormat="1" ht="18" customHeight="1">
      <c r="A30" s="95" t="s">
        <v>87</v>
      </c>
      <c r="B30" s="95"/>
      <c r="C30" s="8">
        <f aca="true" t="shared" si="4" ref="C30:I30">SUM(C21:C29)</f>
        <v>18</v>
      </c>
      <c r="D30" s="8">
        <f t="shared" si="4"/>
        <v>11</v>
      </c>
      <c r="E30" s="8">
        <f t="shared" si="4"/>
        <v>4</v>
      </c>
      <c r="F30" s="8">
        <f t="shared" si="4"/>
        <v>3</v>
      </c>
      <c r="G30" s="8">
        <f t="shared" si="4"/>
        <v>390</v>
      </c>
      <c r="H30" s="8">
        <f t="shared" si="4"/>
        <v>45</v>
      </c>
      <c r="I30" s="8">
        <f t="shared" si="4"/>
        <v>435</v>
      </c>
      <c r="J30" s="68"/>
    </row>
    <row r="31" spans="1:10" s="64" customFormat="1" ht="18" customHeight="1">
      <c r="A31" s="3">
        <v>102004</v>
      </c>
      <c r="B31" s="62" t="s">
        <v>13</v>
      </c>
      <c r="C31" s="3">
        <v>0</v>
      </c>
      <c r="D31" s="3">
        <v>0</v>
      </c>
      <c r="E31" s="3">
        <v>0</v>
      </c>
      <c r="F31" s="3">
        <v>0</v>
      </c>
      <c r="G31" s="3">
        <v>15</v>
      </c>
      <c r="H31" s="27">
        <v>15</v>
      </c>
      <c r="I31" s="3">
        <v>30</v>
      </c>
      <c r="J31" s="63"/>
    </row>
    <row r="32" spans="1:10" s="1" customFormat="1" ht="16.5">
      <c r="A32" s="3">
        <v>102083</v>
      </c>
      <c r="B32" s="4" t="s">
        <v>14</v>
      </c>
      <c r="C32" s="3">
        <v>2</v>
      </c>
      <c r="D32" s="3">
        <v>1</v>
      </c>
      <c r="E32" s="3">
        <v>0</v>
      </c>
      <c r="F32" s="3">
        <v>1</v>
      </c>
      <c r="G32" s="3">
        <v>45</v>
      </c>
      <c r="H32" s="27">
        <v>0</v>
      </c>
      <c r="I32" s="3">
        <f>F32*30+E32*45+D32*15</f>
        <v>45</v>
      </c>
      <c r="J32" s="75"/>
    </row>
    <row r="33" spans="1:10" s="1" customFormat="1" ht="28.5" customHeight="1">
      <c r="A33" s="3">
        <v>120055</v>
      </c>
      <c r="B33" s="56" t="s">
        <v>33</v>
      </c>
      <c r="C33" s="3">
        <f aca="true" t="shared" si="5" ref="C33:C40">D33+E33+F33</f>
        <v>3</v>
      </c>
      <c r="D33" s="11">
        <v>3</v>
      </c>
      <c r="E33" s="11">
        <v>0</v>
      </c>
      <c r="F33" s="11">
        <v>0</v>
      </c>
      <c r="G33" s="11">
        <f aca="true" t="shared" si="6" ref="G33:G39">I33-H33</f>
        <v>30</v>
      </c>
      <c r="H33" s="40">
        <v>15</v>
      </c>
      <c r="I33" s="11">
        <f>D33*15+E33*45+F33*30</f>
        <v>45</v>
      </c>
      <c r="J33" s="63"/>
    </row>
    <row r="34" spans="1:10" s="1" customFormat="1" ht="33" customHeight="1">
      <c r="A34" s="3">
        <v>120056</v>
      </c>
      <c r="B34" s="55" t="s">
        <v>34</v>
      </c>
      <c r="C34" s="3">
        <f t="shared" si="5"/>
        <v>3</v>
      </c>
      <c r="D34" s="3">
        <v>3</v>
      </c>
      <c r="E34" s="3">
        <v>0</v>
      </c>
      <c r="F34" s="3">
        <v>0</v>
      </c>
      <c r="G34" s="3">
        <f t="shared" si="6"/>
        <v>45</v>
      </c>
      <c r="H34" s="38">
        <v>0</v>
      </c>
      <c r="I34" s="3">
        <f>F34*30+E34*45+D34*15</f>
        <v>45</v>
      </c>
      <c r="J34" s="5"/>
    </row>
    <row r="35" spans="1:10" s="1" customFormat="1" ht="29.25" customHeight="1">
      <c r="A35" s="3">
        <v>120057</v>
      </c>
      <c r="B35" s="55" t="s">
        <v>36</v>
      </c>
      <c r="C35" s="3">
        <f t="shared" si="5"/>
        <v>3</v>
      </c>
      <c r="D35" s="3">
        <v>3</v>
      </c>
      <c r="E35" s="3">
        <v>0</v>
      </c>
      <c r="F35" s="3">
        <v>0</v>
      </c>
      <c r="G35" s="3">
        <f t="shared" si="6"/>
        <v>45</v>
      </c>
      <c r="H35" s="38">
        <v>0</v>
      </c>
      <c r="I35" s="3">
        <f>F35*30+E35*45+D35*15</f>
        <v>45</v>
      </c>
      <c r="J35" s="63"/>
    </row>
    <row r="36" spans="1:10" s="1" customFormat="1" ht="18" customHeight="1">
      <c r="A36" s="3">
        <v>120058</v>
      </c>
      <c r="B36" s="54" t="s">
        <v>37</v>
      </c>
      <c r="C36" s="3">
        <f t="shared" si="5"/>
        <v>3</v>
      </c>
      <c r="D36" s="11">
        <v>3</v>
      </c>
      <c r="E36" s="11">
        <v>0</v>
      </c>
      <c r="F36" s="11">
        <v>0</v>
      </c>
      <c r="G36" s="11">
        <f t="shared" si="6"/>
        <v>30</v>
      </c>
      <c r="H36" s="40">
        <v>15</v>
      </c>
      <c r="I36" s="11">
        <f>F36*30+E36*45+D36*15</f>
        <v>45</v>
      </c>
      <c r="J36" s="63"/>
    </row>
    <row r="37" spans="1:10" s="1" customFormat="1" ht="18" customHeight="1">
      <c r="A37" s="3">
        <v>120024</v>
      </c>
      <c r="B37" s="54" t="s">
        <v>39</v>
      </c>
      <c r="C37" s="3">
        <f t="shared" si="5"/>
        <v>3</v>
      </c>
      <c r="D37" s="3">
        <v>3</v>
      </c>
      <c r="E37" s="3">
        <v>0</v>
      </c>
      <c r="F37" s="3">
        <v>0</v>
      </c>
      <c r="G37" s="3">
        <f t="shared" si="6"/>
        <v>45</v>
      </c>
      <c r="H37" s="3">
        <v>0</v>
      </c>
      <c r="I37" s="27">
        <f>D37*15+E37*45+F37*30</f>
        <v>45</v>
      </c>
      <c r="J37" s="63"/>
    </row>
    <row r="38" spans="1:10" s="1" customFormat="1" ht="30" customHeight="1">
      <c r="A38" s="3">
        <v>117045</v>
      </c>
      <c r="B38" s="55" t="s">
        <v>40</v>
      </c>
      <c r="C38" s="3">
        <f t="shared" si="5"/>
        <v>2</v>
      </c>
      <c r="D38" s="3">
        <v>2</v>
      </c>
      <c r="E38" s="3">
        <v>0</v>
      </c>
      <c r="F38" s="3">
        <v>0</v>
      </c>
      <c r="G38" s="3">
        <f t="shared" si="6"/>
        <v>30</v>
      </c>
      <c r="H38" s="3">
        <v>0</v>
      </c>
      <c r="I38" s="3">
        <f>F38*30+E38*45+D38*15</f>
        <v>30</v>
      </c>
      <c r="J38" s="63"/>
    </row>
    <row r="39" spans="1:10" s="1" customFormat="1" ht="18" customHeight="1">
      <c r="A39" s="3">
        <v>117056</v>
      </c>
      <c r="B39" s="54" t="s">
        <v>38</v>
      </c>
      <c r="C39" s="3">
        <f t="shared" si="5"/>
        <v>1</v>
      </c>
      <c r="D39" s="3">
        <v>0</v>
      </c>
      <c r="E39" s="3">
        <v>1</v>
      </c>
      <c r="F39" s="3">
        <v>0</v>
      </c>
      <c r="G39" s="3">
        <f t="shared" si="6"/>
        <v>45</v>
      </c>
      <c r="H39" s="38">
        <v>0</v>
      </c>
      <c r="I39" s="3">
        <f>F39*30+E39*45+D39*15</f>
        <v>45</v>
      </c>
      <c r="J39" s="63"/>
    </row>
    <row r="40" spans="1:10" s="1" customFormat="1" ht="18" customHeight="1">
      <c r="A40" s="3">
        <v>120003</v>
      </c>
      <c r="B40" s="56" t="s">
        <v>41</v>
      </c>
      <c r="C40" s="3">
        <f t="shared" si="5"/>
        <v>1</v>
      </c>
      <c r="D40" s="3">
        <v>0</v>
      </c>
      <c r="E40" s="3">
        <v>1</v>
      </c>
      <c r="F40" s="3">
        <v>0</v>
      </c>
      <c r="G40" s="3">
        <f>F40*30+E40*45+D40*15</f>
        <v>45</v>
      </c>
      <c r="H40" s="3">
        <v>0</v>
      </c>
      <c r="I40" s="3">
        <f>F40*30+E40*45+D40*15</f>
        <v>45</v>
      </c>
      <c r="J40" s="63"/>
    </row>
    <row r="41" spans="1:10" s="1" customFormat="1" ht="18" customHeight="1">
      <c r="A41" s="95" t="s">
        <v>88</v>
      </c>
      <c r="B41" s="95"/>
      <c r="C41" s="8">
        <f aca="true" t="shared" si="7" ref="C41:I41">SUM(C32:C40)</f>
        <v>21</v>
      </c>
      <c r="D41" s="8">
        <f t="shared" si="7"/>
        <v>18</v>
      </c>
      <c r="E41" s="8">
        <f t="shared" si="7"/>
        <v>2</v>
      </c>
      <c r="F41" s="8">
        <f t="shared" si="7"/>
        <v>1</v>
      </c>
      <c r="G41" s="8">
        <f t="shared" si="7"/>
        <v>360</v>
      </c>
      <c r="H41" s="8">
        <f t="shared" si="7"/>
        <v>30</v>
      </c>
      <c r="I41" s="8">
        <f t="shared" si="7"/>
        <v>390</v>
      </c>
      <c r="J41" s="13"/>
    </row>
    <row r="42" spans="1:10" s="1" customFormat="1" ht="18" customHeight="1">
      <c r="A42" s="14">
        <v>102063</v>
      </c>
      <c r="B42" s="66" t="s">
        <v>19</v>
      </c>
      <c r="C42" s="3">
        <f>D42+E42+F42</f>
        <v>3</v>
      </c>
      <c r="D42" s="70">
        <v>3</v>
      </c>
      <c r="E42" s="70">
        <v>0</v>
      </c>
      <c r="F42" s="70">
        <v>0</v>
      </c>
      <c r="G42" s="70">
        <v>15</v>
      </c>
      <c r="H42" s="70">
        <f>I42-G42</f>
        <v>30</v>
      </c>
      <c r="I42" s="70">
        <f>D42*15+E42*45+F42*30</f>
        <v>45</v>
      </c>
      <c r="J42" s="5"/>
    </row>
    <row r="43" spans="1:10" s="1" customFormat="1" ht="18" customHeight="1">
      <c r="A43" s="14">
        <v>102064</v>
      </c>
      <c r="B43" s="81" t="s">
        <v>21</v>
      </c>
      <c r="C43" s="3">
        <f>D43+E43+F43</f>
        <v>2</v>
      </c>
      <c r="D43" s="70">
        <v>2</v>
      </c>
      <c r="E43" s="70">
        <v>0</v>
      </c>
      <c r="F43" s="70">
        <v>0</v>
      </c>
      <c r="G43" s="70">
        <v>15</v>
      </c>
      <c r="H43" s="70">
        <f>I43-G43</f>
        <v>15</v>
      </c>
      <c r="I43" s="70">
        <f>D43*15+E43*45+F43*30</f>
        <v>30</v>
      </c>
      <c r="J43" s="5"/>
    </row>
    <row r="44" spans="1:10" s="1" customFormat="1" ht="18" customHeight="1">
      <c r="A44" s="14">
        <v>102065</v>
      </c>
      <c r="B44" s="80" t="s">
        <v>81</v>
      </c>
      <c r="C44" s="3">
        <f>D44+E44+F44</f>
        <v>2</v>
      </c>
      <c r="D44" s="70">
        <v>2</v>
      </c>
      <c r="E44" s="70">
        <v>0</v>
      </c>
      <c r="F44" s="70">
        <v>0</v>
      </c>
      <c r="G44" s="70">
        <v>15</v>
      </c>
      <c r="H44" s="70">
        <f>I44-G44</f>
        <v>15</v>
      </c>
      <c r="I44" s="70">
        <f>D44*15+E44*45+F44*30</f>
        <v>30</v>
      </c>
      <c r="J44" s="5"/>
    </row>
    <row r="45" spans="1:10" s="1" customFormat="1" ht="18" customHeight="1">
      <c r="A45" s="3">
        <v>102006</v>
      </c>
      <c r="B45" s="65" t="s">
        <v>24</v>
      </c>
      <c r="C45" s="3">
        <f>D45+E45+F45</f>
        <v>2</v>
      </c>
      <c r="D45" s="3">
        <v>2</v>
      </c>
      <c r="E45" s="3">
        <v>0</v>
      </c>
      <c r="F45" s="3">
        <v>0</v>
      </c>
      <c r="G45" s="3">
        <f aca="true" t="shared" si="8" ref="G45:G50">I45-H45</f>
        <v>30</v>
      </c>
      <c r="H45" s="3">
        <v>0</v>
      </c>
      <c r="I45" s="3">
        <f aca="true" t="shared" si="9" ref="I45:I50">F45*30+E45*45+D45*15</f>
        <v>30</v>
      </c>
      <c r="J45" s="5"/>
    </row>
    <row r="46" spans="1:10" s="1" customFormat="1" ht="16.5">
      <c r="A46" s="6">
        <v>102084</v>
      </c>
      <c r="B46" s="4" t="s">
        <v>15</v>
      </c>
      <c r="C46" s="3">
        <v>2</v>
      </c>
      <c r="D46" s="3">
        <v>1</v>
      </c>
      <c r="E46" s="3">
        <v>0</v>
      </c>
      <c r="F46" s="3">
        <v>1</v>
      </c>
      <c r="G46" s="3">
        <v>45</v>
      </c>
      <c r="H46" s="3">
        <v>0</v>
      </c>
      <c r="I46" s="3">
        <f t="shared" si="9"/>
        <v>45</v>
      </c>
      <c r="J46" s="75"/>
    </row>
    <row r="47" spans="1:10" s="1" customFormat="1" ht="29.25" customHeight="1">
      <c r="A47" s="3">
        <v>120059</v>
      </c>
      <c r="B47" s="55" t="s">
        <v>35</v>
      </c>
      <c r="C47" s="3">
        <f>D47+E47+F47</f>
        <v>3</v>
      </c>
      <c r="D47" s="3">
        <v>3</v>
      </c>
      <c r="E47" s="3">
        <v>0</v>
      </c>
      <c r="F47" s="3">
        <v>0</v>
      </c>
      <c r="G47" s="3">
        <f t="shared" si="8"/>
        <v>45</v>
      </c>
      <c r="H47" s="3">
        <v>0</v>
      </c>
      <c r="I47" s="3">
        <f t="shared" si="9"/>
        <v>45</v>
      </c>
      <c r="J47" s="63"/>
    </row>
    <row r="48" spans="1:10" s="64" customFormat="1" ht="18" customHeight="1">
      <c r="A48" s="3">
        <v>120060</v>
      </c>
      <c r="B48" s="54" t="s">
        <v>42</v>
      </c>
      <c r="C48" s="3">
        <f>D48+E48+F48</f>
        <v>3</v>
      </c>
      <c r="D48" s="11">
        <v>3</v>
      </c>
      <c r="E48" s="11">
        <v>0</v>
      </c>
      <c r="F48" s="11">
        <v>0</v>
      </c>
      <c r="G48" s="11">
        <v>45</v>
      </c>
      <c r="H48" s="11">
        <v>0</v>
      </c>
      <c r="I48" s="11">
        <f t="shared" si="9"/>
        <v>45</v>
      </c>
      <c r="J48" s="63"/>
    </row>
    <row r="49" spans="1:10" s="64" customFormat="1" ht="18" customHeight="1">
      <c r="A49" s="3">
        <v>120004</v>
      </c>
      <c r="B49" s="55" t="s">
        <v>43</v>
      </c>
      <c r="C49" s="3">
        <f>D49+E49+F49</f>
        <v>1</v>
      </c>
      <c r="D49" s="11">
        <v>0</v>
      </c>
      <c r="E49" s="11">
        <v>1</v>
      </c>
      <c r="F49" s="11">
        <v>0</v>
      </c>
      <c r="G49" s="11">
        <f t="shared" si="8"/>
        <v>45</v>
      </c>
      <c r="H49" s="40">
        <v>0</v>
      </c>
      <c r="I49" s="11">
        <f t="shared" si="9"/>
        <v>45</v>
      </c>
      <c r="J49" s="63"/>
    </row>
    <row r="50" spans="1:10" s="64" customFormat="1" ht="30.75" customHeight="1">
      <c r="A50" s="3">
        <v>120061</v>
      </c>
      <c r="B50" s="56" t="s">
        <v>44</v>
      </c>
      <c r="C50" s="3">
        <f>D50+E50+F50</f>
        <v>1</v>
      </c>
      <c r="D50" s="11">
        <v>0</v>
      </c>
      <c r="E50" s="11">
        <v>1</v>
      </c>
      <c r="F50" s="11">
        <v>0</v>
      </c>
      <c r="G50" s="11">
        <f t="shared" si="8"/>
        <v>45</v>
      </c>
      <c r="H50" s="11">
        <v>0</v>
      </c>
      <c r="I50" s="11">
        <f t="shared" si="9"/>
        <v>45</v>
      </c>
      <c r="J50" s="63"/>
    </row>
    <row r="51" spans="1:10" s="64" customFormat="1" ht="18" customHeight="1">
      <c r="A51" s="98" t="s">
        <v>93</v>
      </c>
      <c r="B51" s="99"/>
      <c r="C51" s="15"/>
      <c r="D51" s="3"/>
      <c r="E51" s="3"/>
      <c r="F51" s="3"/>
      <c r="G51" s="3"/>
      <c r="H51" s="3"/>
      <c r="I51" s="3"/>
      <c r="J51" s="63"/>
    </row>
    <row r="52" spans="1:10" s="64" customFormat="1" ht="18" customHeight="1">
      <c r="A52" s="3">
        <v>117031</v>
      </c>
      <c r="B52" s="54" t="s">
        <v>46</v>
      </c>
      <c r="C52" s="3">
        <f>D52+E52+F52</f>
        <v>2</v>
      </c>
      <c r="D52" s="3">
        <v>2</v>
      </c>
      <c r="E52" s="3">
        <v>0</v>
      </c>
      <c r="F52" s="3">
        <v>0</v>
      </c>
      <c r="G52" s="3">
        <f>I52-H52</f>
        <v>30</v>
      </c>
      <c r="H52" s="3">
        <v>0</v>
      </c>
      <c r="I52" s="3">
        <f>F52*30+E52*45+D52*15</f>
        <v>30</v>
      </c>
      <c r="J52" s="63"/>
    </row>
    <row r="53" spans="1:10" s="64" customFormat="1" ht="18" customHeight="1">
      <c r="A53" s="3">
        <v>122016</v>
      </c>
      <c r="B53" s="55" t="s">
        <v>45</v>
      </c>
      <c r="C53" s="3">
        <f>D53+E53+F53</f>
        <v>2</v>
      </c>
      <c r="D53" s="3">
        <v>2</v>
      </c>
      <c r="E53" s="3">
        <v>0</v>
      </c>
      <c r="F53" s="3">
        <v>0</v>
      </c>
      <c r="G53" s="3">
        <f>I53-H53</f>
        <v>30</v>
      </c>
      <c r="H53" s="3">
        <v>0</v>
      </c>
      <c r="I53" s="3">
        <f>F53*30+E53*45+D53*15</f>
        <v>30</v>
      </c>
      <c r="J53" s="63"/>
    </row>
    <row r="54" spans="1:10" s="64" customFormat="1" ht="18" customHeight="1">
      <c r="A54" s="17" t="s">
        <v>0</v>
      </c>
      <c r="B54" s="54" t="s">
        <v>48</v>
      </c>
      <c r="C54" s="3">
        <f>D54+E54+F54</f>
        <v>2</v>
      </c>
      <c r="D54" s="3">
        <v>2</v>
      </c>
      <c r="E54" s="3">
        <v>0</v>
      </c>
      <c r="F54" s="3">
        <v>0</v>
      </c>
      <c r="G54" s="3">
        <f>I54-H54</f>
        <v>30</v>
      </c>
      <c r="H54" s="3">
        <v>0</v>
      </c>
      <c r="I54" s="3">
        <f>F54*30+E54*45+D54*15</f>
        <v>30</v>
      </c>
      <c r="J54" s="63"/>
    </row>
    <row r="55" spans="1:10" s="64" customFormat="1" ht="18" customHeight="1">
      <c r="A55" s="95" t="s">
        <v>89</v>
      </c>
      <c r="B55" s="95"/>
      <c r="C55" s="18">
        <f aca="true" t="shared" si="10" ref="C55:I55">SUM(C42:C50,C52:C53)</f>
        <v>23</v>
      </c>
      <c r="D55" s="18">
        <f t="shared" si="10"/>
        <v>20</v>
      </c>
      <c r="E55" s="18">
        <f t="shared" si="10"/>
        <v>2</v>
      </c>
      <c r="F55" s="18">
        <f t="shared" si="10"/>
        <v>1</v>
      </c>
      <c r="G55" s="18">
        <f t="shared" si="10"/>
        <v>360</v>
      </c>
      <c r="H55" s="18">
        <f t="shared" si="10"/>
        <v>60</v>
      </c>
      <c r="I55" s="18">
        <f t="shared" si="10"/>
        <v>420</v>
      </c>
      <c r="J55" s="68"/>
    </row>
    <row r="56" spans="1:10" s="64" customFormat="1" ht="16.5">
      <c r="A56" s="6">
        <v>102085</v>
      </c>
      <c r="B56" s="4" t="s">
        <v>16</v>
      </c>
      <c r="C56" s="3">
        <v>2</v>
      </c>
      <c r="D56" s="3">
        <v>1</v>
      </c>
      <c r="E56" s="3">
        <v>0</v>
      </c>
      <c r="F56" s="3">
        <v>1</v>
      </c>
      <c r="G56" s="3">
        <v>45</v>
      </c>
      <c r="H56" s="3">
        <v>0</v>
      </c>
      <c r="I56" s="3">
        <f>F56*30+E56*45+D56*15</f>
        <v>45</v>
      </c>
      <c r="J56" s="75"/>
    </row>
    <row r="57" spans="1:10" s="64" customFormat="1" ht="36" customHeight="1">
      <c r="A57" s="3">
        <v>120062</v>
      </c>
      <c r="B57" s="55" t="s">
        <v>49</v>
      </c>
      <c r="C57" s="3">
        <f aca="true" t="shared" si="11" ref="C57:C64">D57+E57+F57</f>
        <v>3</v>
      </c>
      <c r="D57" s="3">
        <v>3</v>
      </c>
      <c r="E57" s="3">
        <v>0</v>
      </c>
      <c r="F57" s="3">
        <v>0</v>
      </c>
      <c r="G57" s="3">
        <f>I57-H57</f>
        <v>45</v>
      </c>
      <c r="H57" s="3">
        <v>0</v>
      </c>
      <c r="I57" s="3">
        <f>F57*30+E57*45+D57*15</f>
        <v>45</v>
      </c>
      <c r="J57" s="63"/>
    </row>
    <row r="58" spans="1:10" s="1" customFormat="1" ht="18" customHeight="1">
      <c r="A58" s="3">
        <v>117029</v>
      </c>
      <c r="B58" s="7" t="s">
        <v>1</v>
      </c>
      <c r="C58" s="3">
        <f t="shared" si="11"/>
        <v>2</v>
      </c>
      <c r="D58" s="3">
        <v>2</v>
      </c>
      <c r="E58" s="3">
        <v>0</v>
      </c>
      <c r="F58" s="3">
        <v>0</v>
      </c>
      <c r="G58" s="3">
        <f>I58-H58</f>
        <v>30</v>
      </c>
      <c r="H58" s="38">
        <v>0</v>
      </c>
      <c r="I58" s="3">
        <f>F58*30+E58*45+D58*15</f>
        <v>30</v>
      </c>
      <c r="J58" s="63"/>
    </row>
    <row r="59" spans="1:10" s="64" customFormat="1" ht="18" customHeight="1">
      <c r="A59" s="3">
        <v>117068</v>
      </c>
      <c r="B59" s="55" t="s">
        <v>47</v>
      </c>
      <c r="C59" s="3">
        <f t="shared" si="11"/>
        <v>2</v>
      </c>
      <c r="D59" s="3">
        <v>2</v>
      </c>
      <c r="E59" s="3">
        <v>0</v>
      </c>
      <c r="F59" s="3">
        <v>0</v>
      </c>
      <c r="G59" s="3">
        <f>I59-H59</f>
        <v>30</v>
      </c>
      <c r="H59" s="38">
        <v>0</v>
      </c>
      <c r="I59" s="27">
        <f>D59*15+E59*45+F59*30</f>
        <v>30</v>
      </c>
      <c r="J59" s="63"/>
    </row>
    <row r="60" spans="1:10" s="64" customFormat="1" ht="18" customHeight="1">
      <c r="A60" s="3">
        <v>120013</v>
      </c>
      <c r="B60" s="54" t="s">
        <v>59</v>
      </c>
      <c r="C60" s="3">
        <f t="shared" si="11"/>
        <v>2</v>
      </c>
      <c r="D60" s="3">
        <v>2</v>
      </c>
      <c r="E60" s="3">
        <v>0</v>
      </c>
      <c r="F60" s="3">
        <v>0</v>
      </c>
      <c r="G60" s="3">
        <f>F60*30+E60*45+D60*15</f>
        <v>30</v>
      </c>
      <c r="H60" s="38">
        <v>0</v>
      </c>
      <c r="I60" s="3">
        <f>F60*30+E60*45+D60*15</f>
        <v>30</v>
      </c>
      <c r="J60" s="63"/>
    </row>
    <row r="61" spans="1:10" s="64" customFormat="1" ht="18" customHeight="1">
      <c r="A61" s="3">
        <v>117060</v>
      </c>
      <c r="B61" s="55" t="s">
        <v>50</v>
      </c>
      <c r="C61" s="3">
        <f t="shared" si="11"/>
        <v>1</v>
      </c>
      <c r="D61" s="3">
        <v>0</v>
      </c>
      <c r="E61" s="3">
        <v>1</v>
      </c>
      <c r="F61" s="3">
        <v>0</v>
      </c>
      <c r="G61" s="3">
        <f>I61-H61</f>
        <v>45</v>
      </c>
      <c r="H61" s="27">
        <v>0</v>
      </c>
      <c r="I61" s="3">
        <f>F61*30+E61*45+D61*15</f>
        <v>45</v>
      </c>
      <c r="J61" s="63"/>
    </row>
    <row r="62" spans="1:10" s="64" customFormat="1" ht="36.75" customHeight="1">
      <c r="A62" s="3">
        <v>120063</v>
      </c>
      <c r="B62" s="57" t="s">
        <v>57</v>
      </c>
      <c r="C62" s="3">
        <f t="shared" si="11"/>
        <v>3</v>
      </c>
      <c r="D62" s="3">
        <v>3</v>
      </c>
      <c r="E62" s="3">
        <v>0</v>
      </c>
      <c r="F62" s="3">
        <v>0</v>
      </c>
      <c r="G62" s="3">
        <f>I62-H62</f>
        <v>45</v>
      </c>
      <c r="H62" s="38">
        <v>0</v>
      </c>
      <c r="I62" s="3">
        <f>F62*30+E62*45+D62*15</f>
        <v>45</v>
      </c>
      <c r="J62" s="63"/>
    </row>
    <row r="63" spans="1:10" s="64" customFormat="1" ht="33.75" customHeight="1">
      <c r="A63" s="5">
        <v>120053</v>
      </c>
      <c r="B63" s="57" t="s">
        <v>58</v>
      </c>
      <c r="C63" s="3">
        <f t="shared" si="11"/>
        <v>1</v>
      </c>
      <c r="D63" s="3">
        <v>0</v>
      </c>
      <c r="E63" s="3">
        <v>1</v>
      </c>
      <c r="F63" s="3">
        <v>0</v>
      </c>
      <c r="G63" s="3">
        <f>F63*30+E63*45+D63*15</f>
        <v>45</v>
      </c>
      <c r="H63" s="38">
        <v>0</v>
      </c>
      <c r="I63" s="3">
        <f>F63*30+E63*45+D63*15</f>
        <v>45</v>
      </c>
      <c r="J63" s="63"/>
    </row>
    <row r="64" spans="1:10" s="64" customFormat="1" ht="18" customHeight="1">
      <c r="A64" s="3">
        <v>120064</v>
      </c>
      <c r="B64" s="56" t="s">
        <v>55</v>
      </c>
      <c r="C64" s="3">
        <f t="shared" si="11"/>
        <v>2</v>
      </c>
      <c r="D64" s="11">
        <v>1</v>
      </c>
      <c r="E64" s="11">
        <v>0</v>
      </c>
      <c r="F64" s="11">
        <v>1</v>
      </c>
      <c r="G64" s="11">
        <f>I64-H64</f>
        <v>45</v>
      </c>
      <c r="H64" s="11">
        <v>0</v>
      </c>
      <c r="I64" s="11">
        <f>F64*30+E64*45+D64*15</f>
        <v>45</v>
      </c>
      <c r="J64" s="63"/>
    </row>
    <row r="65" spans="1:10" s="64" customFormat="1" ht="18" customHeight="1">
      <c r="A65" s="98" t="s">
        <v>94</v>
      </c>
      <c r="B65" s="99"/>
      <c r="C65" s="15"/>
      <c r="D65" s="38"/>
      <c r="E65" s="38"/>
      <c r="F65" s="38"/>
      <c r="G65" s="3"/>
      <c r="H65" s="38"/>
      <c r="I65" s="38"/>
      <c r="J65" s="63"/>
    </row>
    <row r="66" spans="1:10" s="64" customFormat="1" ht="18" customHeight="1">
      <c r="A66" s="3">
        <v>120029</v>
      </c>
      <c r="B66" s="54" t="s">
        <v>52</v>
      </c>
      <c r="C66" s="3">
        <f>D66+E66+F66</f>
        <v>2</v>
      </c>
      <c r="D66" s="3">
        <v>2</v>
      </c>
      <c r="E66" s="3">
        <v>0</v>
      </c>
      <c r="F66" s="3">
        <v>0</v>
      </c>
      <c r="G66" s="3">
        <f>I66-H66</f>
        <v>30</v>
      </c>
      <c r="H66" s="3">
        <v>0</v>
      </c>
      <c r="I66" s="3">
        <f>F66*30+E66*45+D66*15</f>
        <v>30</v>
      </c>
      <c r="J66" s="63"/>
    </row>
    <row r="67" spans="1:10" s="64" customFormat="1" ht="18" customHeight="1">
      <c r="A67" s="19">
        <v>122017</v>
      </c>
      <c r="B67" s="54" t="s">
        <v>53</v>
      </c>
      <c r="C67" s="16">
        <f>D67+E67+F67</f>
        <v>2</v>
      </c>
      <c r="D67" s="42">
        <v>2</v>
      </c>
      <c r="E67" s="16">
        <v>0</v>
      </c>
      <c r="F67" s="42">
        <v>0</v>
      </c>
      <c r="G67" s="3">
        <f>I67-H67</f>
        <v>30</v>
      </c>
      <c r="H67" s="3">
        <v>0</v>
      </c>
      <c r="I67" s="16">
        <f>D67*15+E67*45+F67*30</f>
        <v>30</v>
      </c>
      <c r="J67" s="63"/>
    </row>
    <row r="68" spans="1:10" s="64" customFormat="1" ht="31.5" customHeight="1">
      <c r="A68" s="3">
        <v>122060</v>
      </c>
      <c r="B68" s="57" t="s">
        <v>54</v>
      </c>
      <c r="C68" s="11">
        <f>D68+E68+F68</f>
        <v>2</v>
      </c>
      <c r="D68" s="11">
        <v>2</v>
      </c>
      <c r="E68" s="11">
        <v>0</v>
      </c>
      <c r="F68" s="11">
        <v>0</v>
      </c>
      <c r="G68" s="11">
        <f>I68-H68</f>
        <v>30</v>
      </c>
      <c r="H68" s="11">
        <v>0</v>
      </c>
      <c r="I68" s="11">
        <f>F68*30+E68*45+D68*15</f>
        <v>30</v>
      </c>
      <c r="J68" s="63"/>
    </row>
    <row r="69" spans="1:10" s="64" customFormat="1" ht="18" customHeight="1">
      <c r="A69" s="95" t="s">
        <v>92</v>
      </c>
      <c r="B69" s="95"/>
      <c r="C69" s="8">
        <f aca="true" t="shared" si="12" ref="C69:I69">SUM(C56:C64,C66)</f>
        <v>20</v>
      </c>
      <c r="D69" s="8">
        <f t="shared" si="12"/>
        <v>16</v>
      </c>
      <c r="E69" s="8">
        <f t="shared" si="12"/>
        <v>2</v>
      </c>
      <c r="F69" s="8">
        <f t="shared" si="12"/>
        <v>2</v>
      </c>
      <c r="G69" s="8">
        <f t="shared" si="12"/>
        <v>390</v>
      </c>
      <c r="H69" s="8">
        <f t="shared" si="12"/>
        <v>0</v>
      </c>
      <c r="I69" s="8">
        <f t="shared" si="12"/>
        <v>390</v>
      </c>
      <c r="J69" s="68"/>
    </row>
    <row r="70" spans="1:10" s="64" customFormat="1" ht="28.5" customHeight="1">
      <c r="A70" s="3">
        <v>102066</v>
      </c>
      <c r="B70" s="79" t="s">
        <v>22</v>
      </c>
      <c r="C70" s="9">
        <f aca="true" t="shared" si="13" ref="C70:C78">D70+E70+F70</f>
        <v>2</v>
      </c>
      <c r="D70" s="27">
        <v>2</v>
      </c>
      <c r="E70" s="27">
        <v>0</v>
      </c>
      <c r="F70" s="27">
        <v>0</v>
      </c>
      <c r="G70" s="3">
        <f aca="true" t="shared" si="14" ref="G70:G75">I70-H70</f>
        <v>15</v>
      </c>
      <c r="H70" s="27">
        <v>15</v>
      </c>
      <c r="I70" s="27">
        <f>D70*15+E70*45+F70*30</f>
        <v>30</v>
      </c>
      <c r="J70" s="63"/>
    </row>
    <row r="71" spans="1:10" s="64" customFormat="1" ht="18" customHeight="1">
      <c r="A71" s="20">
        <v>102033</v>
      </c>
      <c r="B71" s="69" t="s">
        <v>20</v>
      </c>
      <c r="C71" s="9">
        <f t="shared" si="13"/>
        <v>2</v>
      </c>
      <c r="D71" s="27">
        <v>2</v>
      </c>
      <c r="E71" s="27">
        <v>0</v>
      </c>
      <c r="F71" s="27">
        <v>0</v>
      </c>
      <c r="G71" s="3">
        <f t="shared" si="14"/>
        <v>15</v>
      </c>
      <c r="H71" s="27">
        <v>15</v>
      </c>
      <c r="I71" s="27">
        <f>D71*15+E71*45+F71*30</f>
        <v>30</v>
      </c>
      <c r="J71" s="63"/>
    </row>
    <row r="72" spans="1:10" s="64" customFormat="1" ht="16.5">
      <c r="A72" s="21">
        <v>102086</v>
      </c>
      <c r="B72" s="4" t="s">
        <v>23</v>
      </c>
      <c r="C72" s="9">
        <v>2</v>
      </c>
      <c r="D72" s="27">
        <v>1</v>
      </c>
      <c r="E72" s="27">
        <v>0</v>
      </c>
      <c r="F72" s="27">
        <v>1</v>
      </c>
      <c r="G72" s="3">
        <v>45</v>
      </c>
      <c r="H72" s="38">
        <v>0</v>
      </c>
      <c r="I72" s="3">
        <f aca="true" t="shared" si="15" ref="I72:I78">F72*30+E72*45+D72*15</f>
        <v>45</v>
      </c>
      <c r="J72" s="75"/>
    </row>
    <row r="73" spans="1:10" s="1" customFormat="1" ht="18" customHeight="1">
      <c r="A73" s="3">
        <v>117030</v>
      </c>
      <c r="B73" s="7" t="s">
        <v>2</v>
      </c>
      <c r="C73" s="9">
        <f t="shared" si="13"/>
        <v>2</v>
      </c>
      <c r="D73" s="3">
        <v>2</v>
      </c>
      <c r="E73" s="3">
        <v>0</v>
      </c>
      <c r="F73" s="3">
        <v>0</v>
      </c>
      <c r="G73" s="3">
        <f t="shared" si="14"/>
        <v>30</v>
      </c>
      <c r="H73" s="27">
        <v>0</v>
      </c>
      <c r="I73" s="27">
        <f>D73*15+E73*45+F73*30</f>
        <v>30</v>
      </c>
      <c r="J73" s="63"/>
    </row>
    <row r="74" spans="1:10" s="64" customFormat="1" ht="31.5" customHeight="1">
      <c r="A74" s="3">
        <v>117062</v>
      </c>
      <c r="B74" s="55" t="s">
        <v>51</v>
      </c>
      <c r="C74" s="9">
        <f t="shared" si="13"/>
        <v>1</v>
      </c>
      <c r="D74" s="12">
        <v>0</v>
      </c>
      <c r="E74" s="12">
        <v>1</v>
      </c>
      <c r="F74" s="12">
        <v>0</v>
      </c>
      <c r="G74" s="3">
        <f t="shared" si="14"/>
        <v>45</v>
      </c>
      <c r="H74" s="27">
        <v>0</v>
      </c>
      <c r="I74" s="27">
        <f>D74*15+E74*45+F74*30</f>
        <v>45</v>
      </c>
      <c r="J74" s="5"/>
    </row>
    <row r="75" spans="1:10" s="64" customFormat="1" ht="18" customHeight="1">
      <c r="A75" s="3">
        <v>120018</v>
      </c>
      <c r="B75" s="55" t="s">
        <v>61</v>
      </c>
      <c r="C75" s="9">
        <f t="shared" si="13"/>
        <v>2</v>
      </c>
      <c r="D75" s="3">
        <v>2</v>
      </c>
      <c r="E75" s="3">
        <v>0</v>
      </c>
      <c r="F75" s="3">
        <v>0</v>
      </c>
      <c r="G75" s="3">
        <f t="shared" si="14"/>
        <v>30</v>
      </c>
      <c r="H75" s="3">
        <v>0</v>
      </c>
      <c r="I75" s="3">
        <f t="shared" si="15"/>
        <v>30</v>
      </c>
      <c r="J75" s="63"/>
    </row>
    <row r="76" spans="1:10" s="64" customFormat="1" ht="33.75" customHeight="1">
      <c r="A76" s="3">
        <v>120020</v>
      </c>
      <c r="B76" s="55" t="s">
        <v>60</v>
      </c>
      <c r="C76" s="9">
        <f t="shared" si="13"/>
        <v>2</v>
      </c>
      <c r="D76" s="3">
        <v>2</v>
      </c>
      <c r="E76" s="3">
        <v>0</v>
      </c>
      <c r="F76" s="3">
        <v>0</v>
      </c>
      <c r="G76" s="3">
        <f>F76*30+E76*45+D76*15</f>
        <v>30</v>
      </c>
      <c r="H76" s="3">
        <v>0</v>
      </c>
      <c r="I76" s="3">
        <f t="shared" si="15"/>
        <v>30</v>
      </c>
      <c r="J76" s="63"/>
    </row>
    <row r="77" spans="1:10" s="64" customFormat="1" ht="18" customHeight="1">
      <c r="A77" s="3">
        <v>120065</v>
      </c>
      <c r="B77" s="56" t="s">
        <v>56</v>
      </c>
      <c r="C77" s="9">
        <f t="shared" si="13"/>
        <v>2</v>
      </c>
      <c r="D77" s="11">
        <v>1</v>
      </c>
      <c r="E77" s="11">
        <v>0</v>
      </c>
      <c r="F77" s="11">
        <v>1</v>
      </c>
      <c r="G77" s="11">
        <f aca="true" t="shared" si="16" ref="G77:G83">I77-H77</f>
        <v>45</v>
      </c>
      <c r="H77" s="11">
        <v>0</v>
      </c>
      <c r="I77" s="11">
        <f t="shared" si="15"/>
        <v>45</v>
      </c>
      <c r="J77" s="63"/>
    </row>
    <row r="78" spans="1:10" s="64" customFormat="1" ht="18" customHeight="1">
      <c r="A78" s="3">
        <v>120048</v>
      </c>
      <c r="B78" s="55" t="s">
        <v>62</v>
      </c>
      <c r="C78" s="9">
        <f t="shared" si="13"/>
        <v>1</v>
      </c>
      <c r="D78" s="11">
        <v>0</v>
      </c>
      <c r="E78" s="11">
        <v>0</v>
      </c>
      <c r="F78" s="11">
        <v>1</v>
      </c>
      <c r="G78" s="11">
        <f>D78*15+E78*45+F78*30</f>
        <v>30</v>
      </c>
      <c r="H78" s="11">
        <v>0</v>
      </c>
      <c r="I78" s="11">
        <f t="shared" si="15"/>
        <v>30</v>
      </c>
      <c r="J78" s="63"/>
    </row>
    <row r="79" spans="1:10" s="64" customFormat="1" ht="18" customHeight="1">
      <c r="A79" s="98" t="s">
        <v>95</v>
      </c>
      <c r="B79" s="99"/>
      <c r="C79" s="22"/>
      <c r="D79" s="39"/>
      <c r="E79" s="39"/>
      <c r="F79" s="39"/>
      <c r="G79" s="11"/>
      <c r="H79" s="39"/>
      <c r="I79" s="39"/>
      <c r="J79" s="63"/>
    </row>
    <row r="80" spans="1:10" s="64" customFormat="1" ht="19.5" customHeight="1">
      <c r="A80" s="3">
        <v>121044</v>
      </c>
      <c r="B80" s="57" t="s">
        <v>79</v>
      </c>
      <c r="C80" s="11">
        <f>D80+E80+F80</f>
        <v>2</v>
      </c>
      <c r="D80" s="11">
        <v>2</v>
      </c>
      <c r="E80" s="11">
        <v>0</v>
      </c>
      <c r="F80" s="11">
        <v>0</v>
      </c>
      <c r="G80" s="11">
        <f t="shared" si="16"/>
        <v>30</v>
      </c>
      <c r="H80" s="39">
        <v>0</v>
      </c>
      <c r="I80" s="11">
        <f>F80*30+E80*45+D80*15</f>
        <v>30</v>
      </c>
      <c r="J80" s="63"/>
    </row>
    <row r="81" spans="1:10" s="64" customFormat="1" ht="18" customHeight="1">
      <c r="A81" s="3">
        <v>120066</v>
      </c>
      <c r="B81" s="55" t="s">
        <v>78</v>
      </c>
      <c r="C81" s="11">
        <f>D81+E81+F81</f>
        <v>2</v>
      </c>
      <c r="D81" s="3">
        <v>2</v>
      </c>
      <c r="E81" s="3">
        <v>0</v>
      </c>
      <c r="F81" s="3">
        <v>0</v>
      </c>
      <c r="G81" s="3">
        <f t="shared" si="16"/>
        <v>30</v>
      </c>
      <c r="H81" s="3">
        <v>0</v>
      </c>
      <c r="I81" s="3">
        <f>F81*30+E81*45+D81*15</f>
        <v>30</v>
      </c>
      <c r="J81" s="5"/>
    </row>
    <row r="82" spans="1:10" s="64" customFormat="1" ht="18" customHeight="1">
      <c r="A82" s="3">
        <v>120026</v>
      </c>
      <c r="B82" s="55" t="s">
        <v>80</v>
      </c>
      <c r="C82" s="11">
        <f>D82+E82+F82</f>
        <v>2</v>
      </c>
      <c r="D82" s="11">
        <v>2</v>
      </c>
      <c r="E82" s="11">
        <v>0</v>
      </c>
      <c r="F82" s="11">
        <v>0</v>
      </c>
      <c r="G82" s="11">
        <f t="shared" si="16"/>
        <v>30</v>
      </c>
      <c r="H82" s="11">
        <v>0</v>
      </c>
      <c r="I82" s="11">
        <f>F82*30+E82*45+D82*15</f>
        <v>30</v>
      </c>
      <c r="J82" s="63"/>
    </row>
    <row r="83" spans="1:10" s="64" customFormat="1" ht="32.25" customHeight="1">
      <c r="A83" s="3">
        <v>120067</v>
      </c>
      <c r="B83" s="55" t="s">
        <v>77</v>
      </c>
      <c r="C83" s="11">
        <f>D83+E83+F83</f>
        <v>2</v>
      </c>
      <c r="D83" s="11">
        <v>2</v>
      </c>
      <c r="E83" s="11">
        <v>0</v>
      </c>
      <c r="F83" s="11">
        <v>0</v>
      </c>
      <c r="G83" s="11">
        <f t="shared" si="16"/>
        <v>30</v>
      </c>
      <c r="H83" s="11">
        <v>0</v>
      </c>
      <c r="I83" s="11">
        <f>F83*30+E83*45+D83*15</f>
        <v>30</v>
      </c>
      <c r="J83" s="63"/>
    </row>
    <row r="84" spans="1:10" s="64" customFormat="1" ht="18" customHeight="1">
      <c r="A84" s="95" t="s">
        <v>91</v>
      </c>
      <c r="B84" s="95"/>
      <c r="C84" s="23">
        <f aca="true" t="shared" si="17" ref="C84:I84">SUM(C70:C78,C80:C82)</f>
        <v>22</v>
      </c>
      <c r="D84" s="23">
        <f t="shared" si="17"/>
        <v>18</v>
      </c>
      <c r="E84" s="23">
        <f t="shared" si="17"/>
        <v>1</v>
      </c>
      <c r="F84" s="23">
        <f t="shared" si="17"/>
        <v>3</v>
      </c>
      <c r="G84" s="23">
        <f t="shared" si="17"/>
        <v>375</v>
      </c>
      <c r="H84" s="23">
        <f t="shared" si="17"/>
        <v>30</v>
      </c>
      <c r="I84" s="23">
        <f t="shared" si="17"/>
        <v>405</v>
      </c>
      <c r="J84" s="68"/>
    </row>
    <row r="85" spans="1:10" s="64" customFormat="1" ht="18" customHeight="1">
      <c r="A85" s="96" t="s">
        <v>96</v>
      </c>
      <c r="B85" s="97"/>
      <c r="C85" s="24"/>
      <c r="D85" s="27"/>
      <c r="E85" s="27"/>
      <c r="F85" s="27"/>
      <c r="G85" s="3"/>
      <c r="H85" s="38"/>
      <c r="I85" s="3"/>
      <c r="J85" s="63"/>
    </row>
    <row r="86" spans="1:10" s="64" customFormat="1" ht="29.25" customHeight="1">
      <c r="A86" s="3">
        <v>120068</v>
      </c>
      <c r="B86" s="55" t="s">
        <v>66</v>
      </c>
      <c r="C86" s="11">
        <f aca="true" t="shared" si="18" ref="C86:C94">D86+E86+F86</f>
        <v>3</v>
      </c>
      <c r="D86" s="25">
        <v>3</v>
      </c>
      <c r="E86" s="25">
        <v>0</v>
      </c>
      <c r="F86" s="25">
        <v>0</v>
      </c>
      <c r="G86" s="3">
        <f aca="true" t="shared" si="19" ref="G86:G94">I86-H86</f>
        <v>30</v>
      </c>
      <c r="H86" s="3">
        <v>15</v>
      </c>
      <c r="I86" s="3">
        <f aca="true" t="shared" si="20" ref="I86:I94">F86*30+E86*45+D86*15</f>
        <v>45</v>
      </c>
      <c r="J86" s="63"/>
    </row>
    <row r="87" spans="1:10" s="64" customFormat="1" ht="34.5" customHeight="1">
      <c r="A87" s="3">
        <v>120069</v>
      </c>
      <c r="B87" s="55" t="s">
        <v>65</v>
      </c>
      <c r="C87" s="11">
        <f t="shared" si="18"/>
        <v>3</v>
      </c>
      <c r="D87" s="25">
        <v>3</v>
      </c>
      <c r="E87" s="25">
        <v>0</v>
      </c>
      <c r="F87" s="25">
        <v>0</v>
      </c>
      <c r="G87" s="3">
        <f t="shared" si="19"/>
        <v>30</v>
      </c>
      <c r="H87" s="3">
        <v>15</v>
      </c>
      <c r="I87" s="3">
        <f t="shared" si="20"/>
        <v>45</v>
      </c>
      <c r="J87" s="63"/>
    </row>
    <row r="88" spans="1:10" s="64" customFormat="1" ht="30" customHeight="1">
      <c r="A88" s="3">
        <v>120070</v>
      </c>
      <c r="B88" s="55" t="s">
        <v>67</v>
      </c>
      <c r="C88" s="11">
        <f t="shared" si="18"/>
        <v>3</v>
      </c>
      <c r="D88" s="25">
        <v>3</v>
      </c>
      <c r="E88" s="25">
        <v>0</v>
      </c>
      <c r="F88" s="25">
        <v>0</v>
      </c>
      <c r="G88" s="3">
        <f t="shared" si="19"/>
        <v>30</v>
      </c>
      <c r="H88" s="3">
        <v>15</v>
      </c>
      <c r="I88" s="3">
        <f t="shared" si="20"/>
        <v>45</v>
      </c>
      <c r="J88" s="63"/>
    </row>
    <row r="89" spans="1:10" s="64" customFormat="1" ht="32.25" customHeight="1">
      <c r="A89" s="3">
        <v>120071</v>
      </c>
      <c r="B89" s="55" t="s">
        <v>68</v>
      </c>
      <c r="C89" s="11">
        <f t="shared" si="18"/>
        <v>3</v>
      </c>
      <c r="D89" s="25">
        <v>3</v>
      </c>
      <c r="E89" s="25">
        <v>0</v>
      </c>
      <c r="F89" s="25">
        <v>0</v>
      </c>
      <c r="G89" s="3">
        <f t="shared" si="19"/>
        <v>30</v>
      </c>
      <c r="H89" s="3">
        <v>15</v>
      </c>
      <c r="I89" s="3">
        <f t="shared" si="20"/>
        <v>45</v>
      </c>
      <c r="J89" s="63"/>
    </row>
    <row r="90" spans="1:10" s="64" customFormat="1" ht="29.25" customHeight="1">
      <c r="A90" s="3">
        <v>120072</v>
      </c>
      <c r="B90" s="55" t="s">
        <v>69</v>
      </c>
      <c r="C90" s="11">
        <f t="shared" si="18"/>
        <v>3</v>
      </c>
      <c r="D90" s="25">
        <v>3</v>
      </c>
      <c r="E90" s="25">
        <v>0</v>
      </c>
      <c r="F90" s="25">
        <v>0</v>
      </c>
      <c r="G90" s="3">
        <f t="shared" si="19"/>
        <v>30</v>
      </c>
      <c r="H90" s="3">
        <v>15</v>
      </c>
      <c r="I90" s="3">
        <f t="shared" si="20"/>
        <v>45</v>
      </c>
      <c r="J90" s="63"/>
    </row>
    <row r="91" spans="1:10" s="64" customFormat="1" ht="18" customHeight="1">
      <c r="A91" s="3">
        <v>120073</v>
      </c>
      <c r="B91" s="55" t="s">
        <v>70</v>
      </c>
      <c r="C91" s="11">
        <f t="shared" si="18"/>
        <v>3</v>
      </c>
      <c r="D91" s="25">
        <v>3</v>
      </c>
      <c r="E91" s="25">
        <v>0</v>
      </c>
      <c r="F91" s="25">
        <v>0</v>
      </c>
      <c r="G91" s="3">
        <f t="shared" si="19"/>
        <v>30</v>
      </c>
      <c r="H91" s="3">
        <v>15</v>
      </c>
      <c r="I91" s="3">
        <f t="shared" si="20"/>
        <v>45</v>
      </c>
      <c r="J91" s="63"/>
    </row>
    <row r="92" spans="1:10" s="64" customFormat="1" ht="18" customHeight="1">
      <c r="A92" s="3">
        <v>120074</v>
      </c>
      <c r="B92" s="55" t="s">
        <v>71</v>
      </c>
      <c r="C92" s="11">
        <f t="shared" si="18"/>
        <v>3</v>
      </c>
      <c r="D92" s="25">
        <v>3</v>
      </c>
      <c r="E92" s="25">
        <v>0</v>
      </c>
      <c r="F92" s="25">
        <v>0</v>
      </c>
      <c r="G92" s="3">
        <f t="shared" si="19"/>
        <v>30</v>
      </c>
      <c r="H92" s="3">
        <v>15</v>
      </c>
      <c r="I92" s="11">
        <f t="shared" si="20"/>
        <v>45</v>
      </c>
      <c r="J92" s="63"/>
    </row>
    <row r="93" spans="1:10" s="64" customFormat="1" ht="18" customHeight="1">
      <c r="A93" s="3">
        <v>120075</v>
      </c>
      <c r="B93" s="55" t="s">
        <v>72</v>
      </c>
      <c r="C93" s="11">
        <f t="shared" si="18"/>
        <v>3</v>
      </c>
      <c r="D93" s="25">
        <v>3</v>
      </c>
      <c r="E93" s="25">
        <v>0</v>
      </c>
      <c r="F93" s="25">
        <v>0</v>
      </c>
      <c r="G93" s="3">
        <f t="shared" si="19"/>
        <v>30</v>
      </c>
      <c r="H93" s="3">
        <v>15</v>
      </c>
      <c r="I93" s="3">
        <f t="shared" si="20"/>
        <v>45</v>
      </c>
      <c r="J93" s="63"/>
    </row>
    <row r="94" spans="1:10" s="64" customFormat="1" ht="21.75" customHeight="1">
      <c r="A94" s="3">
        <v>120076</v>
      </c>
      <c r="B94" s="55" t="s">
        <v>73</v>
      </c>
      <c r="C94" s="11">
        <f t="shared" si="18"/>
        <v>3</v>
      </c>
      <c r="D94" s="25">
        <v>3</v>
      </c>
      <c r="E94" s="25">
        <v>0</v>
      </c>
      <c r="F94" s="25">
        <v>0</v>
      </c>
      <c r="G94" s="3">
        <f t="shared" si="19"/>
        <v>30</v>
      </c>
      <c r="H94" s="3">
        <v>15</v>
      </c>
      <c r="I94" s="3">
        <f t="shared" si="20"/>
        <v>45</v>
      </c>
      <c r="J94" s="63"/>
    </row>
    <row r="95" spans="1:10" s="64" customFormat="1" ht="18" customHeight="1">
      <c r="A95" s="96" t="s">
        <v>97</v>
      </c>
      <c r="B95" s="97"/>
      <c r="C95" s="24"/>
      <c r="D95" s="27"/>
      <c r="E95" s="27"/>
      <c r="F95" s="27"/>
      <c r="G95" s="3"/>
      <c r="H95" s="38"/>
      <c r="I95" s="3"/>
      <c r="J95" s="5"/>
    </row>
    <row r="96" spans="1:10" s="64" customFormat="1" ht="33" customHeight="1">
      <c r="A96" s="3">
        <v>120045</v>
      </c>
      <c r="B96" s="55" t="s">
        <v>74</v>
      </c>
      <c r="C96" s="3">
        <f>E96+D96+F96</f>
        <v>1</v>
      </c>
      <c r="D96" s="3">
        <v>0</v>
      </c>
      <c r="E96" s="3">
        <v>0</v>
      </c>
      <c r="F96" s="3">
        <v>1</v>
      </c>
      <c r="G96" s="3">
        <f>D96*15+E96*45+F96*30</f>
        <v>30</v>
      </c>
      <c r="H96" s="3">
        <v>0</v>
      </c>
      <c r="I96" s="3">
        <f>F96*30+E96*45+D96*15</f>
        <v>30</v>
      </c>
      <c r="J96" s="63"/>
    </row>
    <row r="97" spans="1:10" s="64" customFormat="1" ht="29.25" customHeight="1">
      <c r="A97" s="3">
        <v>120046</v>
      </c>
      <c r="B97" s="55" t="s">
        <v>65</v>
      </c>
      <c r="C97" s="3">
        <f>E97+D97+F97</f>
        <v>1</v>
      </c>
      <c r="D97" s="3">
        <v>0</v>
      </c>
      <c r="E97" s="3">
        <v>0</v>
      </c>
      <c r="F97" s="3">
        <v>1</v>
      </c>
      <c r="G97" s="3">
        <f>D97*15+E97*45+F97*30</f>
        <v>30</v>
      </c>
      <c r="H97" s="3">
        <v>0</v>
      </c>
      <c r="I97" s="3">
        <f>F97*30+E97*45+D97*15</f>
        <v>30</v>
      </c>
      <c r="J97" s="63"/>
    </row>
    <row r="98" spans="1:10" s="64" customFormat="1" ht="31.5" customHeight="1">
      <c r="A98" s="3">
        <v>120047</v>
      </c>
      <c r="B98" s="55" t="s">
        <v>63</v>
      </c>
      <c r="C98" s="3">
        <f>E98+D98+F98</f>
        <v>1</v>
      </c>
      <c r="D98" s="3">
        <v>0</v>
      </c>
      <c r="E98" s="3">
        <v>0</v>
      </c>
      <c r="F98" s="3">
        <v>1</v>
      </c>
      <c r="G98" s="3">
        <f>D98*15+E98*45+F98*30</f>
        <v>30</v>
      </c>
      <c r="H98" s="3">
        <v>0</v>
      </c>
      <c r="I98" s="3">
        <f>F98*30+E98*45+D98*15</f>
        <v>30</v>
      </c>
      <c r="J98" s="63"/>
    </row>
    <row r="99" spans="1:10" s="64" customFormat="1" ht="31.5" customHeight="1">
      <c r="A99" s="3">
        <v>120049</v>
      </c>
      <c r="B99" s="57" t="s">
        <v>64</v>
      </c>
      <c r="C99" s="3">
        <v>1</v>
      </c>
      <c r="D99" s="3">
        <v>0</v>
      </c>
      <c r="E99" s="3">
        <v>0</v>
      </c>
      <c r="F99" s="3">
        <v>1</v>
      </c>
      <c r="G99" s="3">
        <f>D99*15+E99*45+F99*30</f>
        <v>30</v>
      </c>
      <c r="H99" s="38">
        <v>0</v>
      </c>
      <c r="I99" s="3">
        <f>F99*30+E99*45+D99*15</f>
        <v>30</v>
      </c>
      <c r="J99" s="63"/>
    </row>
    <row r="100" spans="1:10" s="64" customFormat="1" ht="34.5" customHeight="1">
      <c r="A100" s="3">
        <v>120077</v>
      </c>
      <c r="B100" s="57" t="s">
        <v>75</v>
      </c>
      <c r="C100" s="11">
        <f>E100+D100+F100</f>
        <v>1</v>
      </c>
      <c r="D100" s="11">
        <v>0</v>
      </c>
      <c r="E100" s="11">
        <v>0</v>
      </c>
      <c r="F100" s="11">
        <v>1</v>
      </c>
      <c r="G100" s="11">
        <f>D100*15+E100*45+F100*30</f>
        <v>30</v>
      </c>
      <c r="H100" s="40">
        <v>0</v>
      </c>
      <c r="I100" s="11">
        <f>F100*30+E100*45+D100*15</f>
        <v>30</v>
      </c>
      <c r="J100" s="63"/>
    </row>
    <row r="101" spans="1:10" s="64" customFormat="1" ht="18" customHeight="1">
      <c r="A101" s="95" t="s">
        <v>90</v>
      </c>
      <c r="B101" s="95"/>
      <c r="C101" s="23">
        <f aca="true" t="shared" si="21" ref="C101:I101">SUM(C86:C91,C96:C98)</f>
        <v>21</v>
      </c>
      <c r="D101" s="23">
        <f t="shared" si="21"/>
        <v>18</v>
      </c>
      <c r="E101" s="23">
        <f t="shared" si="21"/>
        <v>0</v>
      </c>
      <c r="F101" s="23">
        <f t="shared" si="21"/>
        <v>3</v>
      </c>
      <c r="G101" s="23">
        <f t="shared" si="21"/>
        <v>270</v>
      </c>
      <c r="H101" s="23">
        <f t="shared" si="21"/>
        <v>90</v>
      </c>
      <c r="I101" s="23">
        <f t="shared" si="21"/>
        <v>360</v>
      </c>
      <c r="J101" s="50"/>
    </row>
    <row r="102" spans="1:10" s="2" customFormat="1" ht="18" customHeight="1">
      <c r="A102" s="26" t="s">
        <v>3</v>
      </c>
      <c r="B102" s="67" t="s">
        <v>76</v>
      </c>
      <c r="C102" s="11">
        <f>E102+D102+F102</f>
        <v>10</v>
      </c>
      <c r="D102" s="27">
        <v>10</v>
      </c>
      <c r="E102" s="27">
        <v>0</v>
      </c>
      <c r="F102" s="27">
        <v>0</v>
      </c>
      <c r="G102" s="3">
        <f>I102-H102</f>
        <v>150</v>
      </c>
      <c r="H102" s="3">
        <v>0</v>
      </c>
      <c r="I102" s="3">
        <f>F102*30+E102*45+D102*15</f>
        <v>150</v>
      </c>
      <c r="J102" s="71"/>
    </row>
    <row r="103" spans="1:10" ht="18" customHeight="1">
      <c r="A103" s="95" t="s">
        <v>98</v>
      </c>
      <c r="B103" s="95"/>
      <c r="C103" s="8">
        <v>10</v>
      </c>
      <c r="D103" s="8">
        <v>10</v>
      </c>
      <c r="E103" s="8">
        <v>0</v>
      </c>
      <c r="F103" s="8">
        <v>0</v>
      </c>
      <c r="G103" s="18">
        <f>I103-H103</f>
        <v>150</v>
      </c>
      <c r="H103" s="43">
        <v>0</v>
      </c>
      <c r="I103" s="8">
        <v>150</v>
      </c>
      <c r="J103" s="50"/>
    </row>
    <row r="104" spans="1:10" s="2" customFormat="1" ht="28.5" customHeight="1">
      <c r="A104" s="108" t="s">
        <v>99</v>
      </c>
      <c r="B104" s="95"/>
      <c r="C104" s="23">
        <f aca="true" t="shared" si="22" ref="C104:I104">SUM(C19,C30,C41,C55,C69,C84,C101,C103)</f>
        <v>150</v>
      </c>
      <c r="D104" s="23">
        <f t="shared" si="22"/>
        <v>122</v>
      </c>
      <c r="E104" s="23">
        <f t="shared" si="22"/>
        <v>14</v>
      </c>
      <c r="F104" s="23">
        <f t="shared" si="22"/>
        <v>14</v>
      </c>
      <c r="G104" s="23">
        <f t="shared" si="22"/>
        <v>2595</v>
      </c>
      <c r="H104" s="23">
        <f t="shared" si="22"/>
        <v>285</v>
      </c>
      <c r="I104" s="23">
        <f t="shared" si="22"/>
        <v>2880</v>
      </c>
      <c r="J104" s="23">
        <f>G104-G103</f>
        <v>2445</v>
      </c>
    </row>
    <row r="105" spans="1:10" s="2" customFormat="1" ht="18" customHeight="1">
      <c r="A105" s="58"/>
      <c r="B105" s="72"/>
      <c r="C105" s="58"/>
      <c r="D105" s="109"/>
      <c r="E105" s="109"/>
      <c r="F105" s="109"/>
      <c r="G105" s="109"/>
      <c r="H105" s="109"/>
      <c r="I105" s="109"/>
      <c r="J105" s="109"/>
    </row>
    <row r="106" spans="1:10" s="64" customFormat="1" ht="18.75" customHeight="1">
      <c r="A106" s="2"/>
      <c r="B106" s="2"/>
      <c r="D106" s="44"/>
      <c r="E106" s="84"/>
      <c r="F106" s="84"/>
      <c r="G106" s="84"/>
      <c r="H106" s="84"/>
      <c r="I106" s="84"/>
      <c r="J106" s="84"/>
    </row>
    <row r="107" spans="1:10" s="64" customFormat="1" ht="18.75" customHeight="1">
      <c r="A107" s="45"/>
      <c r="B107" s="28"/>
      <c r="D107" s="46"/>
      <c r="E107" s="85"/>
      <c r="F107" s="85"/>
      <c r="G107" s="85"/>
      <c r="H107" s="85"/>
      <c r="I107" s="85"/>
      <c r="J107" s="85"/>
    </row>
    <row r="108" spans="1:9" s="64" customFormat="1" ht="18.75" customHeight="1">
      <c r="A108" s="53"/>
      <c r="B108" s="30"/>
      <c r="C108" s="31"/>
      <c r="D108" s="31"/>
      <c r="E108" s="47"/>
      <c r="F108" s="47"/>
      <c r="G108" s="47"/>
      <c r="H108" s="47"/>
      <c r="I108" s="28"/>
    </row>
    <row r="109" spans="1:14" s="64" customFormat="1" ht="18.75" customHeight="1">
      <c r="A109" s="53"/>
      <c r="B109" s="30"/>
      <c r="C109" s="31"/>
      <c r="D109" s="31"/>
      <c r="E109" s="47"/>
      <c r="F109" s="47"/>
      <c r="G109" s="47"/>
      <c r="H109" s="47"/>
      <c r="I109" s="28"/>
      <c r="J109" s="51"/>
      <c r="K109" s="51"/>
      <c r="L109" s="52"/>
      <c r="M109" s="52"/>
      <c r="N109" s="52"/>
    </row>
    <row r="110" spans="1:9" ht="18" customHeight="1">
      <c r="A110" s="53"/>
      <c r="B110" s="30"/>
      <c r="C110" s="32"/>
      <c r="D110" s="48"/>
      <c r="E110" s="48"/>
      <c r="F110" s="29"/>
      <c r="G110" s="29"/>
      <c r="H110" s="29"/>
      <c r="I110" s="28"/>
    </row>
    <row r="111" spans="1:9" ht="18" customHeight="1">
      <c r="A111" s="32"/>
      <c r="B111" s="73"/>
      <c r="C111" s="73"/>
      <c r="D111" s="73"/>
      <c r="E111" s="74"/>
      <c r="F111" s="74"/>
      <c r="G111" s="74"/>
      <c r="H111" s="74"/>
      <c r="I111" s="28"/>
    </row>
    <row r="112" spans="1:10" ht="18" customHeight="1">
      <c r="A112" s="32"/>
      <c r="B112" s="32"/>
      <c r="D112" s="49"/>
      <c r="E112" s="86"/>
      <c r="F112" s="86"/>
      <c r="G112" s="86"/>
      <c r="H112" s="86"/>
      <c r="I112" s="86"/>
      <c r="J112" s="86"/>
    </row>
    <row r="113" spans="1:10" ht="18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</row>
    <row r="114" spans="1:10" ht="18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</row>
  </sheetData>
  <sheetProtection/>
  <mergeCells count="33">
    <mergeCell ref="G7:G8"/>
    <mergeCell ref="H7:H8"/>
    <mergeCell ref="I7:I8"/>
    <mergeCell ref="J7:J8"/>
    <mergeCell ref="A1:B1"/>
    <mergeCell ref="E1:J1"/>
    <mergeCell ref="A2:B2"/>
    <mergeCell ref="E2:J2"/>
    <mergeCell ref="C3:F3"/>
    <mergeCell ref="A4:J4"/>
    <mergeCell ref="A19:B19"/>
    <mergeCell ref="A30:B30"/>
    <mergeCell ref="A41:B41"/>
    <mergeCell ref="A51:B51"/>
    <mergeCell ref="A55:B55"/>
    <mergeCell ref="A5:J5"/>
    <mergeCell ref="A6:J6"/>
    <mergeCell ref="A7:A8"/>
    <mergeCell ref="B7:B8"/>
    <mergeCell ref="C7:F7"/>
    <mergeCell ref="A65:B65"/>
    <mergeCell ref="A69:B69"/>
    <mergeCell ref="A79:B79"/>
    <mergeCell ref="A84:B84"/>
    <mergeCell ref="A85:B85"/>
    <mergeCell ref="A95:B95"/>
    <mergeCell ref="E112:J112"/>
    <mergeCell ref="A101:B101"/>
    <mergeCell ref="A103:B103"/>
    <mergeCell ref="A104:B104"/>
    <mergeCell ref="D105:J105"/>
    <mergeCell ref="E106:J106"/>
    <mergeCell ref="E107:J1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LHUser</cp:lastModifiedBy>
  <cp:lastPrinted>2020-08-26T07:01:44Z</cp:lastPrinted>
  <dcterms:created xsi:type="dcterms:W3CDTF">2014-09-08T01:23:30Z</dcterms:created>
  <dcterms:modified xsi:type="dcterms:W3CDTF">2023-12-20T03:00:28Z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1033-11.2.0.10089</vt:lpwstr>
  </property>
</Properties>
</file>